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eaholding.sharepoint.com/sites/euradocs-ctro/salesmarketing/OnBoarding/BO TO/ARCHIVIO Corporate/GNV-Grandi navi veloci/PAX 42174Q/"/>
    </mc:Choice>
  </mc:AlternateContent>
  <xr:revisionPtr revIDLastSave="0" documentId="8_{D8BDA833-9C91-41EC-B7FA-979D5C04B1C4}" xr6:coauthVersionLast="47" xr6:coauthVersionMax="47" xr10:uidLastSave="{00000000-0000-0000-0000-000000000000}"/>
  <workbookProtection workbookAlgorithmName="SHA-512" workbookHashValue="eCg1KL658j3g7h4TVGBrMiiRNGtJSYyyrL3Eur+r0ZAuuBqeCMS84kqVRLnL/AO2wbudUT8ZsKSnWmhtMHH4Xw==" workbookSaltValue="etbEstE29pmIEkPEHjIBSA==" workbookSpinCount="100000" lockStructure="1"/>
  <bookViews>
    <workbookView xWindow="-108" yWindow="-108" windowWidth="23256" windowHeight="12720" tabRatio="223" xr2:uid="{00000000-000D-0000-FFFF-FFFF00000000}"/>
  </bookViews>
  <sheets>
    <sheet name="MAD" sheetId="1" r:id="rId1"/>
    <sheet name="foglio calcolo" sheetId="4" state="hidden" r:id="rId2"/>
    <sheet name="Foglio2" sheetId="3" state="hidden" r:id="rId3"/>
  </sheets>
  <definedNames>
    <definedName name="_xlnm.Print_Area" localSheetId="0">MAD!$B$1:$V$127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6" i="1" l="1"/>
  <c r="AB36" i="1"/>
  <c r="AM136" i="1"/>
  <c r="AB61" i="1"/>
  <c r="AB60" i="1"/>
  <c r="AB50" i="1"/>
  <c r="AB49" i="1"/>
  <c r="AB37" i="1"/>
  <c r="P27" i="1"/>
  <c r="H27" i="1"/>
  <c r="BO136" i="1"/>
  <c r="AW136" i="1"/>
  <c r="P40" i="1"/>
  <c r="P51" i="1" s="1"/>
  <c r="P62" i="1" s="1"/>
  <c r="AL18" i="1"/>
  <c r="AL17" i="1"/>
  <c r="AL16" i="1"/>
  <c r="AL15" i="1"/>
  <c r="AR14" i="1"/>
  <c r="AQ14" i="1"/>
  <c r="AM14" i="1"/>
  <c r="AL14" i="1"/>
  <c r="AR13" i="1"/>
  <c r="AQ13" i="1"/>
  <c r="AM13" i="1"/>
  <c r="AL13" i="1"/>
  <c r="Y133" i="1"/>
  <c r="BR155" i="1" s="1"/>
  <c r="AB13" i="1"/>
  <c r="AF13" i="1"/>
  <c r="AG13" i="1"/>
  <c r="AB14" i="1"/>
  <c r="AF14" i="1"/>
  <c r="AG14" i="1"/>
  <c r="AF152" i="1" l="1"/>
  <c r="AG152" i="1"/>
  <c r="AG155" i="1"/>
  <c r="AR155" i="1"/>
  <c r="AF155" i="1"/>
  <c r="AY155" i="1"/>
  <c r="BA155" i="1" s="1"/>
  <c r="AY152" i="1"/>
  <c r="BA152" i="1" s="1"/>
  <c r="AZ152" i="1"/>
  <c r="AZ155" i="1"/>
  <c r="BQ152" i="1"/>
  <c r="BQ155" i="1"/>
  <c r="AQ152" i="1"/>
  <c r="AQ155" i="1"/>
  <c r="AR152" i="1"/>
  <c r="BR152" i="1"/>
  <c r="BR218" i="1"/>
  <c r="AY179" i="1"/>
  <c r="AG176" i="1"/>
  <c r="AR176" i="1"/>
  <c r="BQ164" i="1"/>
  <c r="BR164" i="1"/>
  <c r="BQ176" i="1"/>
  <c r="BR149" i="1"/>
  <c r="BR176" i="1"/>
  <c r="BQ149" i="1"/>
  <c r="BQ158" i="1"/>
  <c r="BQ179" i="1"/>
  <c r="BR158" i="1"/>
  <c r="BR179" i="1"/>
  <c r="BQ161" i="1"/>
  <c r="BQ218" i="1"/>
  <c r="BR161" i="1"/>
  <c r="AZ158" i="1"/>
  <c r="AY161" i="1"/>
  <c r="AZ161" i="1"/>
  <c r="AY164" i="1"/>
  <c r="AY218" i="1"/>
  <c r="AZ164" i="1"/>
  <c r="AZ218" i="1"/>
  <c r="AZ182" i="1"/>
  <c r="AY176" i="1"/>
  <c r="AZ149" i="1"/>
  <c r="AZ176" i="1"/>
  <c r="AZ179" i="1"/>
  <c r="AY182" i="1"/>
  <c r="AY149" i="1"/>
  <c r="AY158" i="1"/>
  <c r="AF179" i="1"/>
  <c r="AG158" i="1"/>
  <c r="AG179" i="1"/>
  <c r="AF147" i="1"/>
  <c r="AG161" i="1"/>
  <c r="AF161" i="1"/>
  <c r="AG218" i="1"/>
  <c r="AF164" i="1"/>
  <c r="AF218" i="1"/>
  <c r="AG164" i="1"/>
  <c r="AF158" i="1"/>
  <c r="AF149" i="1"/>
  <c r="AF176" i="1"/>
  <c r="AG149" i="1"/>
  <c r="AQ179" i="1"/>
  <c r="AR179" i="1"/>
  <c r="AQ218" i="1"/>
  <c r="AR161" i="1"/>
  <c r="AR218" i="1"/>
  <c r="AQ164" i="1"/>
  <c r="AQ158" i="1"/>
  <c r="AR146" i="1"/>
  <c r="AR164" i="1"/>
  <c r="AR149" i="1"/>
  <c r="AR158" i="1"/>
  <c r="AQ161" i="1"/>
  <c r="AQ146" i="1"/>
  <c r="AQ149" i="1"/>
  <c r="AQ176" i="1"/>
  <c r="AZ206" i="1"/>
  <c r="AY203" i="1"/>
  <c r="AF141" i="1"/>
  <c r="AZ185" i="1"/>
  <c r="AZ209" i="1"/>
  <c r="AY206" i="1"/>
  <c r="AZ191" i="1"/>
  <c r="AY212" i="1"/>
  <c r="AZ140" i="1"/>
  <c r="AZ170" i="1"/>
  <c r="AZ194" i="1"/>
  <c r="AY167" i="1"/>
  <c r="AY191" i="1"/>
  <c r="AY215" i="1"/>
  <c r="AQ140" i="1"/>
  <c r="AZ212" i="1"/>
  <c r="AY185" i="1"/>
  <c r="AZ167" i="1"/>
  <c r="AY188" i="1"/>
  <c r="AZ143" i="1"/>
  <c r="AZ173" i="1"/>
  <c r="AZ197" i="1"/>
  <c r="AY140" i="1"/>
  <c r="AY170" i="1"/>
  <c r="AY194" i="1"/>
  <c r="AZ188" i="1"/>
  <c r="AY209" i="1"/>
  <c r="AR140" i="1"/>
  <c r="AZ215" i="1"/>
  <c r="AZ146" i="1"/>
  <c r="AZ200" i="1"/>
  <c r="AY143" i="1"/>
  <c r="AY173" i="1"/>
  <c r="AY197" i="1"/>
  <c r="BQ140" i="1"/>
  <c r="AZ203" i="1"/>
  <c r="AY146" i="1"/>
  <c r="AY200" i="1"/>
  <c r="BR140" i="1"/>
  <c r="AR143" i="1"/>
  <c r="AF200" i="1"/>
  <c r="AG200" i="1"/>
  <c r="AG173" i="1"/>
  <c r="BQ146" i="1"/>
  <c r="AG147" i="1"/>
  <c r="AQ173" i="1"/>
  <c r="BQ173" i="1"/>
  <c r="AQ200" i="1"/>
  <c r="AF173" i="1"/>
  <c r="BQ200" i="1"/>
  <c r="BR200" i="1"/>
  <c r="AB42" i="1"/>
  <c r="K44" i="1" s="1"/>
  <c r="AQ185" i="1"/>
  <c r="BQ182" i="1"/>
  <c r="BR212" i="1"/>
  <c r="AQ209" i="1"/>
  <c r="BQ194" i="1"/>
  <c r="BQ191" i="1"/>
  <c r="BQ203" i="1"/>
  <c r="AQ197" i="1"/>
  <c r="BQ206" i="1"/>
  <c r="BQ167" i="1"/>
  <c r="BQ215" i="1"/>
  <c r="BQ170" i="1"/>
  <c r="BR167" i="1"/>
  <c r="BR191" i="1"/>
  <c r="BR203" i="1"/>
  <c r="BR215" i="1"/>
  <c r="BR170" i="1"/>
  <c r="BR182" i="1"/>
  <c r="BR194" i="1"/>
  <c r="BR206" i="1"/>
  <c r="BR143" i="1"/>
  <c r="BQ185" i="1"/>
  <c r="BQ197" i="1"/>
  <c r="BQ209" i="1"/>
  <c r="BQ143" i="1"/>
  <c r="BR173" i="1"/>
  <c r="BR185" i="1"/>
  <c r="BR197" i="1"/>
  <c r="BR209" i="1"/>
  <c r="BQ188" i="1"/>
  <c r="BQ212" i="1"/>
  <c r="BR146" i="1"/>
  <c r="BR188" i="1"/>
  <c r="AR209" i="1"/>
  <c r="AQ143" i="1"/>
  <c r="AQ188" i="1"/>
  <c r="AQ212" i="1"/>
  <c r="AR173" i="1"/>
  <c r="AR188" i="1"/>
  <c r="AR200" i="1"/>
  <c r="AR212" i="1"/>
  <c r="AR197" i="1"/>
  <c r="AQ167" i="1"/>
  <c r="AQ191" i="1"/>
  <c r="AQ203" i="1"/>
  <c r="AQ215" i="1"/>
  <c r="AR167" i="1"/>
  <c r="AR191" i="1"/>
  <c r="AR203" i="1"/>
  <c r="AR215" i="1"/>
  <c r="AR185" i="1"/>
  <c r="AQ170" i="1"/>
  <c r="AQ182" i="1"/>
  <c r="AQ194" i="1"/>
  <c r="AQ206" i="1"/>
  <c r="AR170" i="1"/>
  <c r="AR182" i="1"/>
  <c r="AR194" i="1"/>
  <c r="AR206" i="1"/>
  <c r="AF188" i="1"/>
  <c r="AG188" i="1"/>
  <c r="AG212" i="1"/>
  <c r="AF167" i="1"/>
  <c r="AF191" i="1"/>
  <c r="AF203" i="1"/>
  <c r="AF215" i="1"/>
  <c r="AF212" i="1"/>
  <c r="AG167" i="1"/>
  <c r="AG191" i="1"/>
  <c r="AG203" i="1"/>
  <c r="AG215" i="1"/>
  <c r="AF170" i="1"/>
  <c r="AF182" i="1"/>
  <c r="AF194" i="1"/>
  <c r="AF206" i="1"/>
  <c r="AG144" i="1"/>
  <c r="AF144" i="1"/>
  <c r="AG170" i="1"/>
  <c r="AG182" i="1"/>
  <c r="AG194" i="1"/>
  <c r="AG206" i="1"/>
  <c r="AF185" i="1"/>
  <c r="AF197" i="1"/>
  <c r="AF209" i="1"/>
  <c r="AG141" i="1"/>
  <c r="AG185" i="1"/>
  <c r="AG197" i="1"/>
  <c r="AG209" i="1"/>
  <c r="AB66" i="1"/>
  <c r="K66" i="1" s="1"/>
  <c r="AB55" i="1"/>
  <c r="K55" i="1" s="1"/>
  <c r="AR19" i="1"/>
  <c r="AQ19" i="1"/>
  <c r="AL19" i="1"/>
  <c r="AM19" i="1"/>
  <c r="AB19" i="1"/>
  <c r="K33" i="1" s="1"/>
  <c r="AG19" i="1"/>
  <c r="AF19" i="1"/>
  <c r="B3" i="3"/>
  <c r="B5" i="3" s="1"/>
  <c r="C85" i="1" s="1"/>
  <c r="AR133" i="1" l="1"/>
  <c r="S44" i="1" s="1"/>
  <c r="N46" i="1" s="1"/>
  <c r="AG133" i="1"/>
  <c r="AF133" i="1"/>
  <c r="P33" i="1" s="1"/>
  <c r="BQ133" i="1"/>
  <c r="P66" i="1" s="1"/>
  <c r="K68" i="1" s="1"/>
  <c r="BR133" i="1"/>
  <c r="S66" i="1" s="1"/>
  <c r="N68" i="1" s="1"/>
  <c r="AQ133" i="1"/>
  <c r="AY133" i="1"/>
  <c r="P55" i="1" s="1"/>
  <c r="K57" i="1" s="1"/>
  <c r="AZ133" i="1"/>
  <c r="S55" i="1" s="1"/>
  <c r="N57" i="1" s="1"/>
  <c r="BA215" i="1"/>
  <c r="BA191" i="1"/>
  <c r="BA167" i="1"/>
  <c r="BA212" i="1"/>
  <c r="BA188" i="1"/>
  <c r="BA164" i="1"/>
  <c r="BA209" i="1"/>
  <c r="BA185" i="1"/>
  <c r="BA161" i="1"/>
  <c r="BA206" i="1"/>
  <c r="BA182" i="1"/>
  <c r="BA158" i="1"/>
  <c r="BA203" i="1"/>
  <c r="BA179" i="1"/>
  <c r="BA149" i="1"/>
  <c r="BA197" i="1"/>
  <c r="BA144" i="1"/>
  <c r="BA218" i="1"/>
  <c r="BA141" i="1"/>
  <c r="BA200" i="1"/>
  <c r="BA176" i="1"/>
  <c r="BA147" i="1"/>
  <c r="BA173" i="1"/>
  <c r="BA194" i="1"/>
  <c r="BA170" i="1"/>
  <c r="C2" i="1"/>
  <c r="K35" i="1" l="1"/>
  <c r="P44" i="1"/>
  <c r="K46" i="1" s="1"/>
  <c r="S33" i="1"/>
  <c r="N35" i="1" s="1"/>
  <c r="P81" i="1" s="1"/>
  <c r="BA136" i="1"/>
  <c r="G81" i="1" l="1"/>
</calcChain>
</file>

<file path=xl/sharedStrings.xml><?xml version="1.0" encoding="utf-8"?>
<sst xmlns="http://schemas.openxmlformats.org/spreadsheetml/2006/main" count="607" uniqueCount="108">
  <si>
    <t xml:space="preserve">MODULO DI ADESIONE                                </t>
  </si>
  <si>
    <t>alla</t>
  </si>
  <si>
    <t xml:space="preserve">CONVENZIONE EUROP ASSISTANCE ITALIA </t>
  </si>
  <si>
    <t xml:space="preserve">N° </t>
  </si>
  <si>
    <t>ASSICURATO</t>
  </si>
  <si>
    <t>Cognome:</t>
  </si>
  <si>
    <t>Nome</t>
  </si>
  <si>
    <t>Nato il:</t>
  </si>
  <si>
    <t>a:</t>
  </si>
  <si>
    <t>Residente in:</t>
  </si>
  <si>
    <t>Città:</t>
  </si>
  <si>
    <t>Cap:</t>
  </si>
  <si>
    <t>Prov:</t>
  </si>
  <si>
    <t>C.F./P.I.:</t>
  </si>
  <si>
    <t>Premio</t>
  </si>
  <si>
    <t>di cui Imposte</t>
  </si>
  <si>
    <t>3° Assicurato</t>
  </si>
  <si>
    <t>4° Assicurato</t>
  </si>
  <si>
    <t>PREMIO ASSICURATIVO*</t>
  </si>
  <si>
    <t>PREMIO TOTALE</t>
  </si>
  <si>
    <t>* Trovi la spaccatura del premio per ramo nelle Condizioni di Assicurazione</t>
  </si>
  <si>
    <t>Dichiaro, inoltre, di approvare specificatamente ai sensi degli Artt. 1341 e 1342 C.C. i seguenti articoli delle Condizioni di Assicurazione:</t>
  </si>
  <si>
    <t>Dichiaro di sottoscrivere il presente Modulo di Adesione provvedendo contestualmente al pagamento del premio di polizza riportato nel Modulo stesso alla sezione PREMIO ASSICURATIVO.</t>
  </si>
  <si>
    <t>Data e firma dell'Assicurato</t>
  </si>
  <si>
    <t>Prendo atto, ai sensi dell’Art. 180 del Decreto Legislativo nr. 209/2005 che la Contraente ed Europ Assistance hanno convenuto di sottoporre  il contratto di assicurazione alla legislazione italiana, accettando quanto convenuto.</t>
  </si>
  <si>
    <t>AVVERTENZE</t>
  </si>
  <si>
    <t>Le dichiarazioni non veritiere, inesatte o reticenti rese dal soggetto legittimato a fornire le informazioni richieste per la conclusione del contratto possono compromettere il diritto alla prestazione/garanzia.</t>
  </si>
  <si>
    <r>
      <rPr>
        <b/>
        <sz val="9"/>
        <rFont val="Arial"/>
        <family val="2"/>
      </rPr>
      <t>Consenso al trattamento dei dati per fini assicurativi</t>
    </r>
    <r>
      <rPr>
        <sz val="9"/>
        <rFont val="Arial"/>
        <family val="2"/>
      </rPr>
      <t xml:space="preserve">
</t>
    </r>
  </si>
  <si>
    <t xml:space="preserve">Ho letto l’Informativa sul trattamento dei dati e acconsento al trattamento dei miei dati personali relativi alla salute necessari alla gestione della polizza da parte di Europ Assistance Italia e dei soggetti indicati nell’informativa. Mi impegno a portare a conoscenza di tutti quei soggetti, i cui dati personali potranno essere trattati per la gestione della polizza, del contenuto dell’Informativa e di acquisire dagli stessi il consenso al trattamento dei loro dati. </t>
  </si>
  <si>
    <t>Nel caso di acquisto tramite sito internet o tramite call center, La preghiamo di voler restituire ad Europ Assistance il presente Modulo di Adesione, debitamente compilato e sottoscritto, ai seguenti indirizzi:
- via fax, al numero 02/58.47.70.67
oppure
- via e-mail, all'indirizzo webto@europassistance.it
oppure
- via posta, all'indirizzo Europ Assistance Italia S.p.A. c/o Ufficio Gestione Portafoglio e Contratti, Via del Mulino n. 4 - 20057 Assago (MI)</t>
  </si>
  <si>
    <t>Dichiaro di essere a conoscenza che la Contraente ha sottoscritto per conto dei propri clienti con Europ  Assistance Italia S.p.A. la Convenzione n°</t>
  </si>
  <si>
    <t>Art. - Altre assicurazioni
Art. - Termini di prescrizione
Art. - Dichiarazioni relative alle circostanze del rischio
Art. - Aggravamento del rischio
Art. - Esclusioni
Art. - Limitazioni delle garanzie
Art. - Obblighi dell’Assicurato in caso di sinistro
Art. - Criteri per la valutazione e liquidazione del danno</t>
  </si>
  <si>
    <t>Allegato B Mod.TAD478/3</t>
  </si>
  <si>
    <t>42174Q</t>
  </si>
  <si>
    <t>I^ TRATTA</t>
  </si>
  <si>
    <t>II^ TRATTA</t>
  </si>
  <si>
    <t>Data e ora Sbarco:</t>
  </si>
  <si>
    <t xml:space="preserve">Data e ora imbarco: </t>
  </si>
  <si>
    <t>N° TRATTE</t>
  </si>
  <si>
    <t>1° Assicurato</t>
  </si>
  <si>
    <t>Cognome</t>
  </si>
  <si>
    <t>2° Assicurato</t>
  </si>
  <si>
    <r>
      <t xml:space="preserve">Dichiaro, inoltre, di aver ricevuto prima della sottoscrizione del presente Modulo di adesione il Set Informativo previsto dal Regolamento IVASS 147/2024 comprensivo delle Condizioni di Assicurazione Mod. </t>
    </r>
    <r>
      <rPr>
        <sz val="9"/>
        <color theme="1"/>
        <rFont val="Arial"/>
        <family val="2"/>
      </rPr>
      <t xml:space="preserve">TAD478/2 </t>
    </r>
    <r>
      <rPr>
        <sz val="9"/>
        <rFont val="Arial"/>
        <family val="2"/>
      </rPr>
      <t>oltre all’Informativa sul trattamento dei dati, di averle lette e accettarle in ogni loro parte, con particolare riferimento a esclusioni e limitazioni di copertura. Mi impegno a far conoscere le Condizioni di Assicurazione e l’Informativa sul trattamento dei dati agli altri Assicurati che non potranno opporre la non conoscenza delle stesse.</t>
    </r>
  </si>
  <si>
    <t>Sono consapevole che il pacchetto turistico prescelto comprende un prodotto assicurativo a copertura dei seguenti rischi:  malattia e spese mediche, danni alle cose (con particolare riferimento al bagaglio), Annullamento viaggio, Infortuni.</t>
  </si>
  <si>
    <t>SOGGETTI ASSICURATI
 (appartenenti alla stessa prenotazione e per le stesse tratte)</t>
  </si>
  <si>
    <t xml:space="preserve">Data Inizio Viaggio dalle ore 24:00 del: </t>
  </si>
  <si>
    <t>Data Fine Viaggio alle ore 24:00 del:</t>
  </si>
  <si>
    <t xml:space="preserve">DECORRENZA E DURATA DELL'ASSICURAZIONE </t>
  </si>
  <si>
    <t>Data prenotazione Viaggio *</t>
  </si>
  <si>
    <t>* la data di prenotazione del Viaggio deve essere uguale per tutti gli Assicurati</t>
  </si>
  <si>
    <t>CIVITAVECCHIA - TANGERI</t>
  </si>
  <si>
    <t>CIVITAVECCHIA -TUNISI</t>
  </si>
  <si>
    <t>NAPOLI - T. IMERESE</t>
  </si>
  <si>
    <t>BARCELLONA - NADOR</t>
  </si>
  <si>
    <t>ALMERIA - NADOR</t>
  </si>
  <si>
    <t>tipologia</t>
  </si>
  <si>
    <t>adulti</t>
  </si>
  <si>
    <t>child 4_12 anni</t>
  </si>
  <si>
    <t>child 2_12 anni</t>
  </si>
  <si>
    <t>infant 0_4</t>
  </si>
  <si>
    <t>infant 0_2</t>
  </si>
  <si>
    <t xml:space="preserve">GENOVA - PALERMO </t>
  </si>
  <si>
    <t>CIVITAVECCHIA - OLBIA</t>
  </si>
  <si>
    <t>BARI - DURAZZO</t>
  </si>
  <si>
    <t>BARCELLONA - IBIZA</t>
  </si>
  <si>
    <t>VALENCIA - PALMA</t>
  </si>
  <si>
    <t>VALENCIA - IBIZA</t>
  </si>
  <si>
    <t>GENOVA - BARCELLONA</t>
  </si>
  <si>
    <t>GENOVA - TUNISI</t>
  </si>
  <si>
    <t xml:space="preserve">GENOVA - TANGERI </t>
  </si>
  <si>
    <t xml:space="preserve">SETE - NADOR </t>
  </si>
  <si>
    <t>SETE - TANGERI</t>
  </si>
  <si>
    <t xml:space="preserve">GENOVA - TORRES
</t>
  </si>
  <si>
    <t xml:space="preserve">GENOVA - OLBIA </t>
  </si>
  <si>
    <t>BARCELLONA -TANGERI</t>
  </si>
  <si>
    <t>DESTINAZIONE</t>
  </si>
  <si>
    <t>ETA'</t>
  </si>
  <si>
    <t>TARIFFA PER TRATTA</t>
  </si>
  <si>
    <t>PREMIO TOTALE 1° ASSICURATO</t>
  </si>
  <si>
    <t>CIVITAVECCHIA - T. IMERESE</t>
  </si>
  <si>
    <t>CIVITAVECCHIA - PALERMO</t>
  </si>
  <si>
    <t>NAPOLI - PALERMO</t>
  </si>
  <si>
    <t>PALERMO - TUNISI</t>
  </si>
  <si>
    <t>BARCELLONA - PALMA</t>
  </si>
  <si>
    <t>BARCELLONA - MAHON</t>
  </si>
  <si>
    <t>TARIFFA A TRATTA</t>
  </si>
  <si>
    <t>Età (anni)</t>
  </si>
  <si>
    <t>Destinazione</t>
  </si>
  <si>
    <t>1° ASSICURATO</t>
  </si>
  <si>
    <t>2° ASSICURATO</t>
  </si>
  <si>
    <t>PREMIO TOTALE 2° ASSICURATO</t>
  </si>
  <si>
    <t>PREMIO TOTALE 3° ASSICURATO</t>
  </si>
  <si>
    <t>3° ASSICURATO</t>
  </si>
  <si>
    <t>4° ASSICURATO</t>
  </si>
  <si>
    <t>child 2_15 anni</t>
  </si>
  <si>
    <t>imposte</t>
  </si>
  <si>
    <t>premio</t>
  </si>
  <si>
    <t>imp</t>
  </si>
  <si>
    <t>di cui imposte</t>
  </si>
  <si>
    <t>PREMIO TOTALE 4° ASSICURATO</t>
  </si>
  <si>
    <t>GNVPP</t>
  </si>
  <si>
    <t>(numero di prenotazione)</t>
  </si>
  <si>
    <t>SETE - ALGERI</t>
  </si>
  <si>
    <t>SETE - BEJAIA</t>
  </si>
  <si>
    <t>25.04.2025 ore 16.00</t>
  </si>
  <si>
    <t>25.04.2025 ore 20.00</t>
  </si>
  <si>
    <t>piffa</t>
  </si>
  <si>
    <t>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</si>
</sst>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164" formatCode="_-&quot;€&quot;\ * #,##0.00_-;\-&quot;€&quot;\ * #,##0.00_-;_-&quot;€&quot;\ * &quot;-&quot;??_-;_-@_-"/>
    <numFmt numFmtId="165" formatCode="_-[$€-2]\ * #,##0.00_-;\-[$€-2]\ * #,##0.00_-;_-[$€-2]\ * &quot;-&quot;??_-"/>
    <numFmt numFmtId="166" formatCode="dd/mm/yy;@"/>
    <numFmt numFmtId="167" formatCode="#,##0.00\ &quot;€&quot;"/>
  </numFmts>
  <fonts count="42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i/>
      <sz val="12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165" fontId="1" fillId="0" borderId="0" applyFont="0" applyFill="0" applyBorder="0" applyAlignment="0" applyProtection="0"/>
    <xf numFmtId="0" fontId="7" fillId="7" borderId="1" applyNumberFormat="0" applyAlignment="0" applyProtection="0"/>
    <xf numFmtId="0" fontId="8" fillId="22" borderId="0" applyNumberFormat="0" applyBorder="0" applyAlignment="0" applyProtection="0"/>
    <xf numFmtId="0" fontId="1" fillId="23" borderId="4" applyNumberFormat="0" applyFont="0" applyAlignment="0" applyProtection="0"/>
    <xf numFmtId="0" fontId="9" fillId="16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232">
    <xf numFmtId="0" fontId="0" fillId="0" borderId="0" xfId="0"/>
    <xf numFmtId="0" fontId="27" fillId="24" borderId="0" xfId="0" applyFont="1" applyFill="1" applyAlignment="1" applyProtection="1">
      <alignment vertical="top" wrapText="1"/>
      <protection hidden="1"/>
    </xf>
    <xf numFmtId="0" fontId="24" fillId="24" borderId="10" xfId="0" applyFont="1" applyFill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4" fillId="24" borderId="12" xfId="0" applyFont="1" applyFill="1" applyBorder="1" applyAlignment="1" applyProtection="1">
      <alignment vertical="center"/>
      <protection hidden="1"/>
    </xf>
    <xf numFmtId="0" fontId="22" fillId="24" borderId="0" xfId="0" applyFont="1" applyFill="1" applyAlignment="1" applyProtection="1">
      <alignment vertical="center"/>
      <protection hidden="1"/>
    </xf>
    <xf numFmtId="0" fontId="30" fillId="24" borderId="21" xfId="0" applyFont="1" applyFill="1" applyBorder="1" applyAlignment="1" applyProtection="1">
      <alignment horizontal="center" vertical="center"/>
      <protection hidden="1"/>
    </xf>
    <xf numFmtId="0" fontId="30" fillId="24" borderId="22" xfId="0" applyFont="1" applyFill="1" applyBorder="1" applyAlignment="1" applyProtection="1">
      <alignment horizontal="center" vertical="center"/>
      <protection hidden="1"/>
    </xf>
    <xf numFmtId="0" fontId="22" fillId="24" borderId="22" xfId="0" applyFont="1" applyFill="1" applyBorder="1" applyAlignment="1" applyProtection="1">
      <alignment vertical="center"/>
      <protection hidden="1"/>
    </xf>
    <xf numFmtId="0" fontId="22" fillId="24" borderId="24" xfId="0" applyFont="1" applyFill="1" applyBorder="1" applyAlignment="1" applyProtection="1">
      <alignment vertical="center"/>
      <protection hidden="1"/>
    </xf>
    <xf numFmtId="0" fontId="22" fillId="24" borderId="25" xfId="0" applyFont="1" applyFill="1" applyBorder="1" applyAlignment="1" applyProtection="1">
      <alignment vertical="center"/>
      <protection hidden="1"/>
    </xf>
    <xf numFmtId="0" fontId="30" fillId="24" borderId="23" xfId="0" applyFont="1" applyFill="1" applyBorder="1" applyAlignment="1" applyProtection="1">
      <alignment horizontal="center" vertical="center"/>
      <protection hidden="1"/>
    </xf>
    <xf numFmtId="0" fontId="30" fillId="24" borderId="24" xfId="0" applyFont="1" applyFill="1" applyBorder="1" applyAlignment="1" applyProtection="1">
      <alignment horizontal="center" vertical="center"/>
      <protection hidden="1"/>
    </xf>
    <xf numFmtId="0" fontId="30" fillId="24" borderId="25" xfId="0" applyFont="1" applyFill="1" applyBorder="1" applyAlignment="1" applyProtection="1">
      <alignment horizontal="center" vertical="center"/>
      <protection hidden="1"/>
    </xf>
    <xf numFmtId="0" fontId="28" fillId="24" borderId="12" xfId="0" applyFont="1" applyFill="1" applyBorder="1" applyAlignment="1" applyProtection="1">
      <alignment vertical="center"/>
      <protection hidden="1"/>
    </xf>
    <xf numFmtId="0" fontId="25" fillId="24" borderId="13" xfId="0" applyFont="1" applyFill="1" applyBorder="1" applyAlignment="1" applyProtection="1">
      <alignment vertical="center"/>
      <protection hidden="1"/>
    </xf>
    <xf numFmtId="0" fontId="27" fillId="24" borderId="0" xfId="0" applyFont="1" applyFill="1" applyAlignment="1" applyProtection="1">
      <alignment horizontal="justify" vertical="justify"/>
      <protection hidden="1"/>
    </xf>
    <xf numFmtId="0" fontId="27" fillId="24" borderId="0" xfId="0" applyFont="1" applyFill="1" applyAlignment="1" applyProtection="1">
      <alignment wrapText="1"/>
      <protection hidden="1"/>
    </xf>
    <xf numFmtId="0" fontId="29" fillId="24" borderId="15" xfId="0" applyFont="1" applyFill="1" applyBorder="1" applyAlignment="1" applyProtection="1">
      <alignment vertical="center"/>
      <protection hidden="1"/>
    </xf>
    <xf numFmtId="0" fontId="29" fillId="24" borderId="14" xfId="0" applyFont="1" applyFill="1" applyBorder="1" applyAlignment="1" applyProtection="1">
      <alignment vertical="center"/>
      <protection hidden="1"/>
    </xf>
    <xf numFmtId="0" fontId="29" fillId="24" borderId="16" xfId="0" applyFont="1" applyFill="1" applyBorder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30" fillId="24" borderId="24" xfId="0" applyFont="1" applyFill="1" applyBorder="1" applyAlignment="1" applyProtection="1">
      <alignment vertical="center"/>
      <protection hidden="1"/>
    </xf>
    <xf numFmtId="0" fontId="1" fillId="24" borderId="0" xfId="0" applyFont="1" applyFill="1" applyAlignment="1" applyProtection="1">
      <alignment vertical="center"/>
      <protection hidden="1"/>
    </xf>
    <xf numFmtId="0" fontId="24" fillId="25" borderId="12" xfId="0" applyFont="1" applyFill="1" applyBorder="1" applyAlignment="1" applyProtection="1">
      <alignment vertical="center"/>
      <protection hidden="1"/>
    </xf>
    <xf numFmtId="0" fontId="22" fillId="25" borderId="22" xfId="0" applyFont="1" applyFill="1" applyBorder="1" applyAlignment="1" applyProtection="1">
      <alignment vertical="center"/>
      <protection hidden="1"/>
    </xf>
    <xf numFmtId="0" fontId="21" fillId="25" borderId="0" xfId="0" applyFont="1" applyFill="1" applyAlignment="1" applyProtection="1">
      <alignment vertical="center"/>
      <protection hidden="1"/>
    </xf>
    <xf numFmtId="0" fontId="1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horizontal="right" vertical="center"/>
      <protection hidden="1"/>
    </xf>
    <xf numFmtId="0" fontId="1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vertical="center"/>
      <protection hidden="1"/>
    </xf>
    <xf numFmtId="0" fontId="31" fillId="25" borderId="0" xfId="0" applyFont="1" applyFill="1" applyAlignment="1" applyProtection="1">
      <alignment horizontal="center" vertical="center"/>
      <protection hidden="1"/>
    </xf>
    <xf numFmtId="166" fontId="31" fillId="25" borderId="0" xfId="0" applyNumberFormat="1" applyFont="1" applyFill="1" applyAlignment="1" applyProtection="1">
      <alignment horizontal="center" vertical="center"/>
      <protection hidden="1"/>
    </xf>
    <xf numFmtId="0" fontId="31" fillId="25" borderId="11" xfId="0" applyFont="1" applyFill="1" applyBorder="1" applyAlignment="1" applyProtection="1">
      <alignment horizontal="center" vertical="center"/>
      <protection hidden="1"/>
    </xf>
    <xf numFmtId="0" fontId="31" fillId="25" borderId="0" xfId="0" applyFont="1" applyFill="1" applyAlignment="1" applyProtection="1">
      <alignment horizontal="center" vertical="center" wrapText="1"/>
      <protection hidden="1"/>
    </xf>
    <xf numFmtId="49" fontId="31" fillId="25" borderId="0" xfId="0" applyNumberFormat="1" applyFont="1" applyFill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/>
      <protection hidden="1"/>
    </xf>
    <xf numFmtId="4" fontId="33" fillId="0" borderId="0" xfId="0" applyNumberFormat="1" applyFont="1" applyAlignment="1" applyProtection="1">
      <alignment horizontal="left" vertical="center"/>
      <protection hidden="1"/>
    </xf>
    <xf numFmtId="0" fontId="0" fillId="0" borderId="24" xfId="0" applyBorder="1" applyAlignment="1" applyProtection="1">
      <alignment vertical="center"/>
      <protection hidden="1"/>
    </xf>
    <xf numFmtId="0" fontId="32" fillId="25" borderId="0" xfId="0" applyFont="1" applyFill="1" applyAlignment="1" applyProtection="1">
      <alignment horizontal="left" vertical="center"/>
      <protection hidden="1"/>
    </xf>
    <xf numFmtId="0" fontId="35" fillId="25" borderId="0" xfId="0" applyFont="1" applyFill="1" applyAlignment="1" applyProtection="1">
      <alignment vertical="justify" wrapText="1"/>
      <protection hidden="1"/>
    </xf>
    <xf numFmtId="0" fontId="30" fillId="24" borderId="13" xfId="0" applyFont="1" applyFill="1" applyBorder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9" fillId="24" borderId="24" xfId="0" applyFont="1" applyFill="1" applyBorder="1" applyAlignment="1" applyProtection="1">
      <alignment vertical="top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left" vertical="center"/>
      <protection hidden="1"/>
    </xf>
    <xf numFmtId="0" fontId="1" fillId="25" borderId="0" xfId="0" applyFont="1" applyFill="1" applyAlignment="1" applyProtection="1">
      <alignment vertical="center"/>
      <protection hidden="1"/>
    </xf>
    <xf numFmtId="0" fontId="26" fillId="26" borderId="14" xfId="0" applyFont="1" applyFill="1" applyBorder="1" applyAlignment="1" applyProtection="1">
      <alignment horizontal="center" vertical="center"/>
      <protection locked="0"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39" fillId="25" borderId="0" xfId="0" applyFont="1" applyFill="1" applyAlignment="1" applyProtection="1">
      <alignment vertical="justify" wrapText="1"/>
      <protection hidden="1"/>
    </xf>
    <xf numFmtId="0" fontId="31" fillId="0" borderId="0" xfId="0" applyFont="1" applyAlignment="1" applyProtection="1">
      <alignment vertical="center"/>
      <protection hidden="1"/>
    </xf>
    <xf numFmtId="14" fontId="30" fillId="25" borderId="0" xfId="0" applyNumberFormat="1" applyFont="1" applyFill="1" applyAlignment="1" applyProtection="1">
      <alignment horizontal="center" vertical="center"/>
      <protection hidden="1"/>
    </xf>
    <xf numFmtId="0" fontId="36" fillId="25" borderId="0" xfId="0" applyFont="1" applyFill="1" applyAlignment="1">
      <alignment vertical="top"/>
    </xf>
    <xf numFmtId="0" fontId="26" fillId="25" borderId="0" xfId="0" applyFont="1" applyFill="1"/>
    <xf numFmtId="0" fontId="31" fillId="25" borderId="0" xfId="0" applyFont="1" applyFill="1"/>
    <xf numFmtId="0" fontId="27" fillId="25" borderId="0" xfId="0" applyFont="1" applyFill="1" applyAlignment="1">
      <alignment vertical="top"/>
    </xf>
    <xf numFmtId="0" fontId="31" fillId="25" borderId="0" xfId="0" applyFont="1" applyFill="1" applyAlignment="1">
      <alignment vertical="center"/>
    </xf>
    <xf numFmtId="0" fontId="31" fillId="25" borderId="0" xfId="0" applyFont="1" applyFill="1" applyAlignment="1">
      <alignment vertical="center" wrapText="1"/>
    </xf>
    <xf numFmtId="0" fontId="36" fillId="25" borderId="13" xfId="0" applyFont="1" applyFill="1" applyBorder="1" applyAlignment="1">
      <alignment vertical="top"/>
    </xf>
    <xf numFmtId="49" fontId="26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26" fillId="28" borderId="0" xfId="0" applyFont="1" applyFill="1" applyAlignment="1" applyProtection="1">
      <alignment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37" fillId="0" borderId="0" xfId="0" applyFont="1" applyAlignment="1">
      <alignment horizontal="justify" vertical="justify" wrapText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7" fillId="24" borderId="0" xfId="0" applyFont="1" applyFill="1" applyAlignment="1" applyProtection="1">
      <alignment horizontal="left" vertical="center"/>
      <protection hidden="1"/>
    </xf>
    <xf numFmtId="0" fontId="1" fillId="24" borderId="0" xfId="0" applyFont="1" applyFill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27" fillId="0" borderId="0" xfId="0" applyFont="1" applyAlignment="1" applyProtection="1">
      <alignment vertical="top"/>
      <protection hidden="1"/>
    </xf>
    <xf numFmtId="0" fontId="27" fillId="25" borderId="0" xfId="0" applyFont="1" applyFill="1" applyAlignment="1" applyProtection="1">
      <alignment vertical="top"/>
      <protection hidden="1"/>
    </xf>
    <xf numFmtId="0" fontId="1" fillId="24" borderId="11" xfId="0" applyFont="1" applyFill="1" applyBorder="1" applyAlignment="1" applyProtection="1">
      <alignment vertical="center"/>
      <protection hidden="1"/>
    </xf>
    <xf numFmtId="0" fontId="1" fillId="24" borderId="17" xfId="0" applyFont="1" applyFill="1" applyBorder="1" applyAlignment="1" applyProtection="1">
      <alignment vertical="center"/>
      <protection hidden="1"/>
    </xf>
    <xf numFmtId="0" fontId="1" fillId="24" borderId="13" xfId="0" applyFont="1" applyFill="1" applyBorder="1" applyAlignment="1" applyProtection="1">
      <alignment vertical="center"/>
      <protection hidden="1"/>
    </xf>
    <xf numFmtId="0" fontId="1" fillId="24" borderId="21" xfId="0" applyFont="1" applyFill="1" applyBorder="1" applyAlignment="1" applyProtection="1">
      <alignment vertical="center"/>
      <protection hidden="1"/>
    </xf>
    <xf numFmtId="0" fontId="1" fillId="25" borderId="21" xfId="0" applyFont="1" applyFill="1" applyBorder="1" applyAlignment="1" applyProtection="1">
      <alignment vertical="center"/>
      <protection hidden="1"/>
    </xf>
    <xf numFmtId="0" fontId="1" fillId="25" borderId="13" xfId="0" applyFont="1" applyFill="1" applyBorder="1" applyAlignment="1" applyProtection="1">
      <alignment vertical="center"/>
      <protection hidden="1"/>
    </xf>
    <xf numFmtId="0" fontId="1" fillId="24" borderId="23" xfId="0" applyFont="1" applyFill="1" applyBorder="1" applyAlignment="1" applyProtection="1">
      <alignment vertical="center"/>
      <protection hidden="1"/>
    </xf>
    <xf numFmtId="0" fontId="1" fillId="24" borderId="24" xfId="0" applyFont="1" applyFill="1" applyBorder="1" applyAlignment="1" applyProtection="1">
      <alignment vertical="center"/>
      <protection hidden="1"/>
    </xf>
    <xf numFmtId="0" fontId="1" fillId="24" borderId="12" xfId="0" applyFont="1" applyFill="1" applyBorder="1" applyAlignment="1" applyProtection="1">
      <alignment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25" borderId="11" xfId="0" applyFont="1" applyFill="1" applyBorder="1" applyAlignment="1" applyProtection="1">
      <alignment vertical="center"/>
      <protection hidden="1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23" fillId="25" borderId="26" xfId="0" applyFont="1" applyFill="1" applyBorder="1" applyAlignment="1">
      <alignment vertical="center" wrapText="1"/>
    </xf>
    <xf numFmtId="0" fontId="23" fillId="25" borderId="26" xfId="0" applyFont="1" applyFill="1" applyBorder="1" applyAlignment="1">
      <alignment vertical="center"/>
    </xf>
    <xf numFmtId="0" fontId="27" fillId="24" borderId="0" xfId="0" applyFont="1" applyFill="1" applyAlignment="1" applyProtection="1">
      <alignment vertical="center"/>
      <protection hidden="1"/>
    </xf>
    <xf numFmtId="0" fontId="36" fillId="0" borderId="0" xfId="0" applyFont="1" applyAlignment="1" applyProtection="1">
      <alignment vertical="center"/>
      <protection hidden="1"/>
    </xf>
    <xf numFmtId="0" fontId="1" fillId="28" borderId="0" xfId="0" applyFont="1" applyFill="1" applyAlignment="1" applyProtection="1">
      <alignment vertical="center"/>
      <protection hidden="1"/>
    </xf>
    <xf numFmtId="0" fontId="21" fillId="28" borderId="0" xfId="0" applyFont="1" applyFill="1" applyAlignment="1" applyProtection="1">
      <alignment vertical="center"/>
      <protection hidden="1"/>
    </xf>
    <xf numFmtId="0" fontId="1" fillId="29" borderId="0" xfId="0" applyFont="1" applyFill="1" applyAlignment="1" applyProtection="1">
      <alignment vertical="center"/>
      <protection hidden="1"/>
    </xf>
    <xf numFmtId="0" fontId="41" fillId="27" borderId="0" xfId="0" applyFont="1" applyFill="1" applyAlignment="1">
      <alignment vertical="top" wrapText="1"/>
    </xf>
    <xf numFmtId="0" fontId="0" fillId="0" borderId="0" xfId="0" applyAlignment="1">
      <alignment vertical="top" wrapText="1"/>
    </xf>
    <xf numFmtId="0" fontId="37" fillId="0" borderId="0" xfId="0" applyFont="1" applyAlignment="1">
      <alignment vertical="center" wrapText="1"/>
    </xf>
    <xf numFmtId="0" fontId="36" fillId="25" borderId="0" xfId="0" applyFont="1" applyFill="1" applyAlignment="1" applyProtection="1">
      <alignment vertical="top" wrapText="1"/>
      <protection hidden="1"/>
    </xf>
    <xf numFmtId="0" fontId="1" fillId="24" borderId="25" xfId="0" applyFont="1" applyFill="1" applyBorder="1" applyAlignment="1" applyProtection="1">
      <alignment vertical="center"/>
      <protection hidden="1"/>
    </xf>
    <xf numFmtId="0" fontId="33" fillId="24" borderId="24" xfId="0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7" fillId="25" borderId="0" xfId="0" applyFont="1" applyFill="1" applyAlignment="1" applyProtection="1">
      <alignment horizontal="right" vertical="center"/>
      <protection hidden="1"/>
    </xf>
    <xf numFmtId="49" fontId="30" fillId="25" borderId="0" xfId="0" applyNumberFormat="1" applyFont="1" applyFill="1" applyAlignment="1" applyProtection="1">
      <alignment horizontal="center" vertical="center"/>
      <protection locked="0" hidden="1"/>
    </xf>
    <xf numFmtId="0" fontId="27" fillId="25" borderId="0" xfId="0" applyFont="1" applyFill="1" applyAlignment="1" applyProtection="1">
      <alignment vertical="center"/>
      <protection hidden="1"/>
    </xf>
    <xf numFmtId="0" fontId="30" fillId="25" borderId="0" xfId="0" applyFont="1" applyFill="1" applyAlignment="1" applyProtection="1">
      <alignment horizontal="center" vertical="center"/>
      <protection locked="0" hidden="1"/>
    </xf>
    <xf numFmtId="0" fontId="23" fillId="0" borderId="26" xfId="0" applyFont="1" applyBorder="1" applyAlignment="1" applyProtection="1">
      <alignment vertical="center"/>
      <protection hidden="1"/>
    </xf>
    <xf numFmtId="0" fontId="23" fillId="25" borderId="0" xfId="0" applyFont="1" applyFill="1" applyAlignment="1">
      <alignment vertical="center" wrapText="1"/>
    </xf>
    <xf numFmtId="0" fontId="23" fillId="25" borderId="0" xfId="0" applyFont="1" applyFill="1" applyAlignment="1">
      <alignment vertical="center"/>
    </xf>
    <xf numFmtId="0" fontId="1" fillId="25" borderId="26" xfId="0" applyFont="1" applyFill="1" applyBorder="1" applyAlignment="1">
      <alignment vertical="center" wrapText="1"/>
    </xf>
    <xf numFmtId="0" fontId="23" fillId="0" borderId="26" xfId="0" applyFont="1" applyBorder="1"/>
    <xf numFmtId="0" fontId="1" fillId="25" borderId="26" xfId="0" applyFont="1" applyFill="1" applyBorder="1" applyAlignment="1" applyProtection="1">
      <alignment vertical="center"/>
      <protection hidden="1"/>
    </xf>
    <xf numFmtId="0" fontId="36" fillId="24" borderId="0" xfId="0" applyFont="1" applyFill="1" applyAlignment="1" applyProtection="1">
      <alignment vertical="center"/>
      <protection hidden="1"/>
    </xf>
    <xf numFmtId="0" fontId="36" fillId="0" borderId="0" xfId="0" applyFont="1" applyAlignment="1" applyProtection="1">
      <alignment horizontal="right" vertical="center"/>
      <protection hidden="1"/>
    </xf>
    <xf numFmtId="49" fontId="1" fillId="0" borderId="26" xfId="0" applyNumberFormat="1" applyFont="1" applyBorder="1" applyAlignment="1" applyProtection="1">
      <alignment vertical="center"/>
      <protection hidden="1"/>
    </xf>
    <xf numFmtId="49" fontId="23" fillId="0" borderId="0" xfId="0" applyNumberFormat="1" applyFont="1" applyAlignment="1" applyProtection="1">
      <alignment vertical="center"/>
      <protection hidden="1"/>
    </xf>
    <xf numFmtId="0" fontId="23" fillId="25" borderId="0" xfId="0" applyFont="1" applyFill="1" applyAlignment="1" applyProtection="1">
      <alignment vertical="center"/>
      <protection hidden="1"/>
    </xf>
    <xf numFmtId="0" fontId="36" fillId="25" borderId="0" xfId="0" applyFont="1" applyFill="1" applyAlignment="1" applyProtection="1">
      <alignment vertical="center"/>
      <protection hidden="1"/>
    </xf>
    <xf numFmtId="0" fontId="36" fillId="25" borderId="0" xfId="0" applyFont="1" applyFill="1" applyAlignment="1" applyProtection="1">
      <alignment horizontal="center" vertical="center"/>
      <protection hidden="1"/>
    </xf>
    <xf numFmtId="7" fontId="36" fillId="25" borderId="0" xfId="0" applyNumberFormat="1" applyFont="1" applyFill="1" applyAlignment="1" applyProtection="1">
      <alignment horizontal="center" vertical="center"/>
      <protection locked="0" hidden="1"/>
    </xf>
    <xf numFmtId="1" fontId="36" fillId="25" borderId="0" xfId="0" applyNumberFormat="1" applyFont="1" applyFill="1" applyAlignment="1" applyProtection="1">
      <alignment horizontal="center" vertical="center"/>
      <protection locked="0" hidden="1"/>
    </xf>
    <xf numFmtId="1" fontId="36" fillId="25" borderId="0" xfId="0" applyNumberFormat="1" applyFont="1" applyFill="1" applyAlignment="1" applyProtection="1">
      <alignment vertical="center"/>
      <protection locked="0" hidden="1"/>
    </xf>
    <xf numFmtId="49" fontId="36" fillId="25" borderId="0" xfId="0" applyNumberFormat="1" applyFont="1" applyFill="1" applyAlignment="1" applyProtection="1">
      <alignment horizontal="center" vertical="center"/>
      <protection hidden="1"/>
    </xf>
    <xf numFmtId="0" fontId="36" fillId="25" borderId="0" xfId="0" applyFont="1" applyFill="1" applyAlignment="1" applyProtection="1">
      <alignment horizontal="right" vertical="center"/>
      <protection hidden="1"/>
    </xf>
    <xf numFmtId="0" fontId="36" fillId="25" borderId="0" xfId="0" applyFont="1" applyFill="1" applyAlignment="1" applyProtection="1">
      <alignment horizontal="center" vertical="center"/>
      <protection locked="0" hidden="1"/>
    </xf>
    <xf numFmtId="0" fontId="36" fillId="25" borderId="0" xfId="0" applyFont="1" applyFill="1" applyAlignment="1" applyProtection="1">
      <alignment vertical="center"/>
      <protection locked="0" hidden="1"/>
    </xf>
    <xf numFmtId="0" fontId="36" fillId="26" borderId="26" xfId="0" applyFont="1" applyFill="1" applyBorder="1" applyAlignment="1" applyProtection="1">
      <alignment horizontal="center" vertical="center"/>
      <protection locked="0" hidden="1"/>
    </xf>
    <xf numFmtId="0" fontId="36" fillId="25" borderId="14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vertical="center" wrapText="1"/>
      <protection hidden="1"/>
    </xf>
    <xf numFmtId="164" fontId="23" fillId="0" borderId="0" xfId="0" quotePrefix="1" applyNumberFormat="1" applyFont="1" applyAlignment="1" applyProtection="1">
      <alignment horizontal="center" vertical="center"/>
      <protection hidden="1"/>
    </xf>
    <xf numFmtId="164" fontId="23" fillId="0" borderId="0" xfId="0" quotePrefix="1" applyNumberFormat="1" applyFont="1" applyAlignment="1" applyProtection="1">
      <alignment horizontal="left" vertical="center"/>
      <protection hidden="1"/>
    </xf>
    <xf numFmtId="167" fontId="32" fillId="24" borderId="0" xfId="0" quotePrefix="1" applyNumberFormat="1" applyFont="1" applyFill="1" applyAlignment="1" applyProtection="1">
      <alignment horizontal="center" vertical="center"/>
      <protection hidden="1"/>
    </xf>
    <xf numFmtId="2" fontId="1" fillId="0" borderId="0" xfId="0" applyNumberFormat="1" applyFont="1" applyAlignment="1" applyProtection="1">
      <alignment vertical="center"/>
      <protection hidden="1"/>
    </xf>
    <xf numFmtId="49" fontId="1" fillId="25" borderId="0" xfId="0" applyNumberFormat="1" applyFont="1" applyFill="1" applyAlignment="1" applyProtection="1">
      <alignment vertical="center"/>
      <protection hidden="1"/>
    </xf>
    <xf numFmtId="0" fontId="23" fillId="30" borderId="0" xfId="0" applyFont="1" applyFill="1" applyAlignment="1" applyProtection="1">
      <alignment horizontal="center" vertical="center"/>
      <protection hidden="1"/>
    </xf>
    <xf numFmtId="0" fontId="36" fillId="24" borderId="0" xfId="0" applyFont="1" applyFill="1" applyAlignment="1" applyProtection="1">
      <alignment horizontal="left" vertical="center"/>
      <protection hidden="1"/>
    </xf>
    <xf numFmtId="49" fontId="27" fillId="0" borderId="0" xfId="0" applyNumberFormat="1" applyFont="1" applyAlignment="1" applyProtection="1">
      <alignment vertical="center"/>
      <protection hidden="1"/>
    </xf>
    <xf numFmtId="49" fontId="21" fillId="0" borderId="0" xfId="0" applyNumberFormat="1" applyFont="1" applyAlignment="1" applyProtection="1">
      <alignment vertical="center"/>
      <protection hidden="1"/>
    </xf>
    <xf numFmtId="2" fontId="1" fillId="28" borderId="0" xfId="0" applyNumberFormat="1" applyFont="1" applyFill="1" applyAlignment="1" applyProtection="1">
      <alignment vertical="center"/>
      <protection hidden="1"/>
    </xf>
    <xf numFmtId="2" fontId="23" fillId="0" borderId="0" xfId="0" quotePrefix="1" applyNumberFormat="1" applyFont="1" applyAlignment="1" applyProtection="1">
      <alignment horizontal="center" vertical="center"/>
      <protection hidden="1"/>
    </xf>
    <xf numFmtId="2" fontId="32" fillId="24" borderId="0" xfId="0" quotePrefix="1" applyNumberFormat="1" applyFont="1" applyFill="1" applyAlignment="1" applyProtection="1">
      <alignment horizontal="center" vertical="center"/>
      <protection hidden="1"/>
    </xf>
    <xf numFmtId="2" fontId="1" fillId="25" borderId="0" xfId="0" applyNumberFormat="1" applyFont="1" applyFill="1" applyAlignment="1" applyProtection="1">
      <alignment vertical="center"/>
      <protection hidden="1"/>
    </xf>
    <xf numFmtId="2" fontId="21" fillId="0" borderId="0" xfId="0" applyNumberFormat="1" applyFont="1" applyAlignment="1" applyProtection="1">
      <alignment vertical="center"/>
      <protection hidden="1"/>
    </xf>
    <xf numFmtId="2" fontId="33" fillId="0" borderId="0" xfId="0" applyNumberFormat="1" applyFont="1" applyAlignment="1" applyProtection="1">
      <alignment horizontal="left" vertical="center"/>
      <protection hidden="1"/>
    </xf>
    <xf numFmtId="2" fontId="26" fillId="25" borderId="0" xfId="0" applyNumberFormat="1" applyFont="1" applyFill="1"/>
    <xf numFmtId="2" fontId="31" fillId="25" borderId="0" xfId="0" applyNumberFormat="1" applyFont="1" applyFill="1" applyAlignment="1">
      <alignment vertical="center" wrapText="1"/>
    </xf>
    <xf numFmtId="2" fontId="31" fillId="25" borderId="0" xfId="0" applyNumberFormat="1" applyFont="1" applyFill="1" applyAlignment="1">
      <alignment vertical="center"/>
    </xf>
    <xf numFmtId="2" fontId="31" fillId="25" borderId="0" xfId="0" applyNumberFormat="1" applyFont="1" applyFill="1"/>
    <xf numFmtId="2" fontId="32" fillId="25" borderId="26" xfId="0" quotePrefix="1" applyNumberFormat="1" applyFont="1" applyFill="1" applyBorder="1" applyAlignment="1" applyProtection="1">
      <alignment horizontal="center" vertical="center"/>
      <protection hidden="1"/>
    </xf>
    <xf numFmtId="2" fontId="1" fillId="25" borderId="26" xfId="0" applyNumberFormat="1" applyFont="1" applyFill="1" applyBorder="1" applyAlignment="1" applyProtection="1">
      <alignment vertical="center"/>
      <protection hidden="1"/>
    </xf>
    <xf numFmtId="0" fontId="23" fillId="31" borderId="0" xfId="0" applyFont="1" applyFill="1" applyAlignment="1" applyProtection="1">
      <alignment vertical="center"/>
      <protection hidden="1"/>
    </xf>
    <xf numFmtId="7" fontId="33" fillId="25" borderId="0" xfId="0" applyNumberFormat="1" applyFont="1" applyFill="1" applyAlignment="1" applyProtection="1">
      <alignment horizontal="right" vertical="center"/>
      <protection locked="0" hidden="1"/>
    </xf>
    <xf numFmtId="0" fontId="36" fillId="26" borderId="0" xfId="0" applyFont="1" applyFill="1" applyAlignment="1" applyProtection="1">
      <alignment vertical="center"/>
      <protection hidden="1"/>
    </xf>
    <xf numFmtId="0" fontId="1" fillId="26" borderId="0" xfId="0" applyFont="1" applyFill="1" applyAlignment="1" applyProtection="1">
      <alignment vertical="center"/>
      <protection hidden="1"/>
    </xf>
    <xf numFmtId="0" fontId="21" fillId="26" borderId="0" xfId="0" applyFont="1" applyFill="1" applyAlignment="1" applyProtection="1">
      <alignment vertical="center"/>
      <protection hidden="1"/>
    </xf>
    <xf numFmtId="7" fontId="36" fillId="26" borderId="0" xfId="0" applyNumberFormat="1" applyFont="1" applyFill="1" applyAlignment="1" applyProtection="1">
      <alignment vertical="center"/>
      <protection locked="0" hidden="1"/>
    </xf>
    <xf numFmtId="1" fontId="36" fillId="26" borderId="0" xfId="0" applyNumberFormat="1" applyFont="1" applyFill="1" applyAlignment="1" applyProtection="1">
      <alignment horizontal="center" vertical="center"/>
      <protection hidden="1"/>
    </xf>
    <xf numFmtId="1" fontId="36" fillId="25" borderId="0" xfId="0" applyNumberFormat="1" applyFont="1" applyFill="1" applyAlignment="1" applyProtection="1">
      <alignment vertical="center"/>
      <protection hidden="1"/>
    </xf>
    <xf numFmtId="7" fontId="36" fillId="25" borderId="0" xfId="0" applyNumberFormat="1" applyFont="1" applyFill="1" applyAlignment="1" applyProtection="1">
      <alignment vertical="center"/>
      <protection hidden="1"/>
    </xf>
    <xf numFmtId="7" fontId="33" fillId="25" borderId="0" xfId="0" applyNumberFormat="1" applyFont="1" applyFill="1" applyAlignment="1" applyProtection="1">
      <alignment horizontal="right" vertical="center"/>
      <protection hidden="1"/>
    </xf>
    <xf numFmtId="1" fontId="36" fillId="25" borderId="0" xfId="0" applyNumberFormat="1" applyFont="1" applyFill="1" applyAlignment="1" applyProtection="1">
      <alignment horizontal="center" vertical="center"/>
      <protection hidden="1"/>
    </xf>
    <xf numFmtId="7" fontId="36" fillId="25" borderId="0" xfId="0" applyNumberFormat="1" applyFont="1" applyFill="1" applyAlignment="1" applyProtection="1">
      <alignment horizontal="center" vertical="center"/>
      <protection hidden="1"/>
    </xf>
    <xf numFmtId="7" fontId="36" fillId="26" borderId="0" xfId="0" applyNumberFormat="1" applyFont="1" applyFill="1" applyAlignment="1" applyProtection="1">
      <alignment vertical="center"/>
      <protection hidden="1"/>
    </xf>
    <xf numFmtId="0" fontId="27" fillId="25" borderId="0" xfId="0" applyFont="1" applyFill="1" applyAlignment="1">
      <alignment vertical="top" wrapText="1"/>
    </xf>
    <xf numFmtId="0" fontId="27" fillId="25" borderId="13" xfId="0" applyFont="1" applyFill="1" applyBorder="1" applyAlignment="1">
      <alignment vertical="top" wrapText="1"/>
    </xf>
    <xf numFmtId="0" fontId="1" fillId="25" borderId="26" xfId="0" applyFont="1" applyFill="1" applyBorder="1" applyAlignment="1" applyProtection="1">
      <alignment vertical="center" wrapText="1"/>
      <protection hidden="1"/>
    </xf>
    <xf numFmtId="0" fontId="23" fillId="25" borderId="26" xfId="0" applyFont="1" applyFill="1" applyBorder="1" applyAlignment="1" applyProtection="1">
      <alignment vertical="center" wrapText="1"/>
      <protection hidden="1"/>
    </xf>
    <xf numFmtId="2" fontId="23" fillId="25" borderId="26" xfId="0" quotePrefix="1" applyNumberFormat="1" applyFont="1" applyFill="1" applyBorder="1" applyAlignment="1" applyProtection="1">
      <alignment horizontal="center" vertical="center"/>
      <protection hidden="1"/>
    </xf>
    <xf numFmtId="164" fontId="23" fillId="25" borderId="26" xfId="0" quotePrefix="1" applyNumberFormat="1" applyFont="1" applyFill="1" applyBorder="1" applyAlignment="1" applyProtection="1">
      <alignment horizontal="left" vertical="center"/>
      <protection hidden="1"/>
    </xf>
    <xf numFmtId="164" fontId="23" fillId="25" borderId="26" xfId="0" quotePrefix="1" applyNumberFormat="1" applyFont="1" applyFill="1" applyBorder="1" applyAlignment="1" applyProtection="1">
      <alignment horizontal="center" vertical="center"/>
      <protection hidden="1"/>
    </xf>
    <xf numFmtId="0" fontId="23" fillId="25" borderId="26" xfId="0" applyFont="1" applyFill="1" applyBorder="1" applyAlignment="1" applyProtection="1">
      <alignment vertical="center"/>
      <protection hidden="1"/>
    </xf>
    <xf numFmtId="0" fontId="21" fillId="25" borderId="26" xfId="0" applyFont="1" applyFill="1" applyBorder="1" applyAlignment="1" applyProtection="1">
      <alignment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23" fillId="30" borderId="0" xfId="0" applyFont="1" applyFill="1" applyAlignment="1" applyProtection="1">
      <alignment horizontal="center" vertical="center"/>
      <protection hidden="1"/>
    </xf>
    <xf numFmtId="49" fontId="36" fillId="26" borderId="14" xfId="0" applyNumberFormat="1" applyFont="1" applyFill="1" applyBorder="1" applyAlignment="1" applyProtection="1">
      <alignment horizontal="center" vertical="center"/>
      <protection locked="0" hidden="1"/>
    </xf>
    <xf numFmtId="49" fontId="36" fillId="26" borderId="27" xfId="0" applyNumberFormat="1" applyFont="1" applyFill="1" applyBorder="1" applyAlignment="1" applyProtection="1">
      <alignment horizontal="center" vertical="center"/>
      <protection locked="0" hidden="1"/>
    </xf>
    <xf numFmtId="0" fontId="27" fillId="24" borderId="10" xfId="0" applyFont="1" applyFill="1" applyBorder="1" applyAlignment="1" applyProtection="1">
      <alignment horizontal="justify" vertical="justify" wrapText="1"/>
      <protection hidden="1"/>
    </xf>
    <xf numFmtId="0" fontId="27" fillId="24" borderId="11" xfId="0" applyFont="1" applyFill="1" applyBorder="1" applyAlignment="1" applyProtection="1">
      <alignment horizontal="justify" vertical="justify" wrapText="1"/>
      <protection hidden="1"/>
    </xf>
    <xf numFmtId="0" fontId="27" fillId="24" borderId="17" xfId="0" applyFont="1" applyFill="1" applyBorder="1" applyAlignment="1" applyProtection="1">
      <alignment horizontal="justify" vertical="justify" wrapText="1"/>
      <protection hidden="1"/>
    </xf>
    <xf numFmtId="0" fontId="27" fillId="24" borderId="12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justify" vertical="justify" wrapText="1"/>
      <protection hidden="1"/>
    </xf>
    <xf numFmtId="0" fontId="27" fillId="24" borderId="13" xfId="0" applyFont="1" applyFill="1" applyBorder="1" applyAlignment="1" applyProtection="1">
      <alignment horizontal="justify" vertical="justify" wrapText="1"/>
      <protection hidden="1"/>
    </xf>
    <xf numFmtId="0" fontId="27" fillId="24" borderId="15" xfId="0" applyFont="1" applyFill="1" applyBorder="1" applyAlignment="1" applyProtection="1">
      <alignment horizontal="justify" vertical="justify" wrapText="1"/>
      <protection hidden="1"/>
    </xf>
    <xf numFmtId="0" fontId="27" fillId="24" borderId="14" xfId="0" applyFont="1" applyFill="1" applyBorder="1" applyAlignment="1" applyProtection="1">
      <alignment horizontal="justify" vertical="justify" wrapText="1"/>
      <protection hidden="1"/>
    </xf>
    <xf numFmtId="0" fontId="27" fillId="24" borderId="16" xfId="0" applyFont="1" applyFill="1" applyBorder="1" applyAlignment="1" applyProtection="1">
      <alignment horizontal="justify" vertical="justify" wrapText="1"/>
      <protection hidden="1"/>
    </xf>
    <xf numFmtId="0" fontId="27" fillId="24" borderId="0" xfId="0" applyFont="1" applyFill="1" applyAlignment="1" applyProtection="1">
      <alignment horizontal="center" vertical="top" wrapText="1"/>
      <protection hidden="1"/>
    </xf>
    <xf numFmtId="0" fontId="27" fillId="25" borderId="14" xfId="0" applyFont="1" applyFill="1" applyBorder="1" applyAlignment="1" applyProtection="1">
      <alignment horizontal="center" vertical="top" wrapText="1"/>
      <protection hidden="1"/>
    </xf>
    <xf numFmtId="0" fontId="36" fillId="25" borderId="0" xfId="0" applyFont="1" applyFill="1" applyAlignment="1" applyProtection="1">
      <alignment horizontal="center" vertical="top" wrapText="1"/>
      <protection hidden="1"/>
    </xf>
    <xf numFmtId="0" fontId="27" fillId="25" borderId="0" xfId="0" applyFont="1" applyFill="1" applyAlignment="1" applyProtection="1">
      <alignment horizontal="justify" vertical="center" wrapText="1"/>
      <protection hidden="1"/>
    </xf>
    <xf numFmtId="0" fontId="27" fillId="24" borderId="0" xfId="0" applyFont="1" applyFill="1" applyAlignment="1" applyProtection="1">
      <alignment horizontal="justify" vertical="center" wrapText="1"/>
      <protection hidden="1"/>
    </xf>
    <xf numFmtId="0" fontId="40" fillId="25" borderId="0" xfId="0" applyFont="1" applyFill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left" vertical="top" wrapText="1"/>
      <protection hidden="1"/>
    </xf>
    <xf numFmtId="0" fontId="36" fillId="27" borderId="0" xfId="0" applyFont="1" applyFill="1" applyAlignment="1">
      <alignment horizontal="center" vertical="center" wrapText="1"/>
    </xf>
    <xf numFmtId="0" fontId="26" fillId="0" borderId="24" xfId="0" applyFont="1" applyBorder="1" applyAlignment="1" applyProtection="1">
      <alignment horizontal="center" vertical="center"/>
      <protection hidden="1"/>
    </xf>
    <xf numFmtId="0" fontId="27" fillId="24" borderId="0" xfId="0" applyFont="1" applyFill="1" applyAlignment="1" applyProtection="1">
      <alignment horizontal="justify" vertical="top" wrapText="1"/>
      <protection hidden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justify" vertical="center" wrapText="1"/>
    </xf>
    <xf numFmtId="0" fontId="26" fillId="26" borderId="14" xfId="0" applyFont="1" applyFill="1" applyBorder="1" applyAlignment="1" applyProtection="1">
      <alignment horizontal="left" vertical="center"/>
      <protection locked="0" hidden="1"/>
    </xf>
    <xf numFmtId="0" fontId="1" fillId="24" borderId="0" xfId="0" applyFont="1" applyFill="1" applyAlignment="1" applyProtection="1">
      <alignment horizontal="left" vertical="center"/>
      <protection hidden="1"/>
    </xf>
    <xf numFmtId="0" fontId="26" fillId="26" borderId="14" xfId="0" applyFont="1" applyFill="1" applyBorder="1" applyAlignment="1" applyProtection="1">
      <alignment horizontal="left" vertical="center" wrapText="1"/>
      <protection locked="0" hidden="1"/>
    </xf>
    <xf numFmtId="0" fontId="30" fillId="26" borderId="14" xfId="0" applyFont="1" applyFill="1" applyBorder="1" applyAlignment="1" applyProtection="1">
      <alignment horizontal="left" vertical="center"/>
      <protection locked="0" hidden="1"/>
    </xf>
    <xf numFmtId="0" fontId="30" fillId="24" borderId="18" xfId="0" applyFont="1" applyFill="1" applyBorder="1" applyAlignment="1" applyProtection="1">
      <alignment horizontal="center" vertical="center" wrapText="1"/>
      <protection hidden="1"/>
    </xf>
    <xf numFmtId="0" fontId="30" fillId="24" borderId="19" xfId="0" applyFont="1" applyFill="1" applyBorder="1" applyAlignment="1" applyProtection="1">
      <alignment horizontal="center" vertical="center"/>
      <protection hidden="1"/>
    </xf>
    <xf numFmtId="0" fontId="30" fillId="24" borderId="20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30" fillId="24" borderId="18" xfId="0" applyFont="1" applyFill="1" applyBorder="1" applyAlignment="1" applyProtection="1">
      <alignment horizontal="center" vertical="center"/>
      <protection hidden="1"/>
    </xf>
    <xf numFmtId="49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0" fontId="1" fillId="24" borderId="0" xfId="0" applyFont="1" applyFill="1" applyAlignment="1" applyProtection="1">
      <alignment horizontal="right" vertical="center"/>
      <protection hidden="1"/>
    </xf>
    <xf numFmtId="0" fontId="30" fillId="26" borderId="14" xfId="0" applyFont="1" applyFill="1" applyBorder="1" applyAlignment="1" applyProtection="1">
      <alignment horizontal="center" vertical="center"/>
      <protection locked="0" hidden="1"/>
    </xf>
    <xf numFmtId="0" fontId="1" fillId="0" borderId="0" xfId="0" applyFont="1" applyAlignment="1" applyProtection="1">
      <alignment horizontal="right" vertical="center"/>
      <protection hidden="1"/>
    </xf>
    <xf numFmtId="0" fontId="20" fillId="24" borderId="0" xfId="0" applyFont="1" applyFill="1" applyAlignment="1" applyProtection="1">
      <alignment horizontal="center" vertical="center" wrapText="1"/>
      <protection hidden="1"/>
    </xf>
    <xf numFmtId="0" fontId="34" fillId="0" borderId="0" xfId="0" applyFont="1" applyAlignment="1" applyProtection="1">
      <alignment horizontal="center" vertical="center"/>
      <protection hidden="1"/>
    </xf>
    <xf numFmtId="0" fontId="1" fillId="24" borderId="0" xfId="0" applyFont="1" applyFill="1" applyAlignment="1" applyProtection="1">
      <alignment horizontal="center" vertical="center" wrapText="1"/>
      <protection hidden="1"/>
    </xf>
    <xf numFmtId="0" fontId="19" fillId="24" borderId="28" xfId="0" applyFont="1" applyFill="1" applyBorder="1" applyAlignment="1" applyProtection="1">
      <alignment horizontal="center" vertical="top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166" fontId="30" fillId="26" borderId="14" xfId="0" applyNumberFormat="1" applyFont="1" applyFill="1" applyBorder="1" applyAlignment="1" applyProtection="1">
      <alignment horizontal="center" vertical="center"/>
      <protection locked="0" hidden="1"/>
    </xf>
    <xf numFmtId="49" fontId="26" fillId="26" borderId="14" xfId="0" applyNumberFormat="1" applyFont="1" applyFill="1" applyBorder="1" applyAlignment="1" applyProtection="1">
      <alignment horizontal="left" vertical="center"/>
      <protection locked="0" hidden="1"/>
    </xf>
    <xf numFmtId="7" fontId="33" fillId="25" borderId="0" xfId="0" applyNumberFormat="1" applyFont="1" applyFill="1" applyAlignment="1" applyProtection="1">
      <alignment horizontal="center" vertical="center"/>
      <protection hidden="1"/>
    </xf>
    <xf numFmtId="49" fontId="36" fillId="24" borderId="0" xfId="0" applyNumberFormat="1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right" vertical="center"/>
      <protection hidden="1"/>
    </xf>
    <xf numFmtId="7" fontId="33" fillId="26" borderId="0" xfId="0" applyNumberFormat="1" applyFont="1" applyFill="1" applyAlignment="1" applyProtection="1">
      <alignment horizontal="right" vertical="center"/>
      <protection hidden="1"/>
    </xf>
    <xf numFmtId="7" fontId="33" fillId="26" borderId="0" xfId="0" applyNumberFormat="1" applyFont="1" applyFill="1" applyAlignment="1" applyProtection="1">
      <alignment horizontal="left" vertical="center"/>
      <protection hidden="1"/>
    </xf>
    <xf numFmtId="7" fontId="33" fillId="26" borderId="0" xfId="0" applyNumberFormat="1" applyFont="1" applyFill="1" applyAlignment="1" applyProtection="1">
      <alignment horizontal="right" vertical="center"/>
      <protection locked="0" hidden="1"/>
    </xf>
    <xf numFmtId="0" fontId="19" fillId="25" borderId="0" xfId="0" applyFont="1" applyFill="1" applyAlignment="1" applyProtection="1">
      <alignment horizontal="center" vertical="center"/>
      <protection hidden="1"/>
    </xf>
    <xf numFmtId="0" fontId="30" fillId="24" borderId="0" xfId="0" applyFont="1" applyFill="1" applyAlignment="1" applyProtection="1">
      <alignment horizontal="center" vertical="center"/>
      <protection hidden="1"/>
    </xf>
    <xf numFmtId="0" fontId="27" fillId="25" borderId="0" xfId="0" applyFont="1" applyFill="1" applyAlignment="1">
      <alignment horizontal="left" vertical="top" wrapText="1"/>
    </xf>
    <xf numFmtId="167" fontId="30" fillId="24" borderId="14" xfId="0" quotePrefix="1" applyNumberFormat="1" applyFont="1" applyFill="1" applyBorder="1" applyAlignment="1" applyProtection="1">
      <alignment horizontal="center" vertical="center"/>
      <protection hidden="1"/>
    </xf>
    <xf numFmtId="167" fontId="30" fillId="24" borderId="14" xfId="0" applyNumberFormat="1" applyFont="1" applyFill="1" applyBorder="1" applyAlignment="1" applyProtection="1">
      <alignment horizontal="center" vertical="center"/>
      <protection hidden="1"/>
    </xf>
    <xf numFmtId="0" fontId="30" fillId="25" borderId="0" xfId="0" applyFont="1" applyFill="1" applyAlignment="1" applyProtection="1">
      <alignment horizontal="left" vertical="center"/>
      <protection hidden="1"/>
    </xf>
    <xf numFmtId="0" fontId="41" fillId="0" borderId="0" xfId="0" applyFont="1" applyAlignment="1">
      <alignment horizontal="left" vertical="center" wrapText="1"/>
    </xf>
    <xf numFmtId="0" fontId="27" fillId="25" borderId="0" xfId="0" applyFont="1" applyFill="1" applyAlignment="1" applyProtection="1">
      <alignment horizontal="center" vertical="top" wrapText="1"/>
      <protection hidden="1"/>
    </xf>
    <xf numFmtId="0" fontId="36" fillId="26" borderId="14" xfId="0" applyFont="1" applyFill="1" applyBorder="1" applyAlignment="1" applyProtection="1">
      <alignment horizontal="center" vertical="center"/>
      <protection hidden="1"/>
    </xf>
    <xf numFmtId="49" fontId="36" fillId="26" borderId="14" xfId="0" applyNumberFormat="1" applyFont="1" applyFill="1" applyBorder="1" applyAlignment="1" applyProtection="1">
      <alignment horizontal="center" vertical="center"/>
      <protection hidden="1"/>
    </xf>
    <xf numFmtId="0" fontId="36" fillId="26" borderId="14" xfId="0" applyFont="1" applyFill="1" applyBorder="1" applyAlignment="1" applyProtection="1">
      <alignment horizontal="center" vertical="center"/>
      <protection locked="0" hidden="1"/>
    </xf>
    <xf numFmtId="0" fontId="36" fillId="24" borderId="0" xfId="0" applyFont="1" applyFill="1" applyAlignment="1" applyProtection="1">
      <alignment horizontal="center" vertical="center"/>
      <protection hidden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Euro" xfId="28" xr:uid="{00000000-0005-0000-0000-00001B000000}"/>
    <cellStyle name="Input" xfId="29" builtinId="20" customBuiltin="1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25"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220"/>
  <sheetViews>
    <sheetView showGridLines="0" tabSelected="1" zoomScale="90" zoomScaleNormal="90" workbookViewId="0">
      <selection activeCell="H40" sqref="H40"/>
    </sheetView>
  </sheetViews>
  <sheetFormatPr defaultColWidth="0" defaultRowHeight="13.2" zeroHeight="1" x14ac:dyDescent="0.25"/>
  <cols>
    <col min="1" max="1" width="2" style="3" customWidth="1"/>
    <col min="2" max="2" width="2.44140625" style="3" customWidth="1"/>
    <col min="3" max="3" width="3.6640625" style="3" customWidth="1"/>
    <col min="4" max="4" width="4" style="3" customWidth="1"/>
    <col min="5" max="5" width="9.5546875" style="3" customWidth="1"/>
    <col min="6" max="6" width="15.77734375" style="3" customWidth="1"/>
    <col min="7" max="7" width="8.6640625" style="3" customWidth="1"/>
    <col min="8" max="8" width="7.6640625" style="3" customWidth="1"/>
    <col min="9" max="9" width="5.44140625" style="3" customWidth="1"/>
    <col min="10" max="10" width="10.5546875" style="3" customWidth="1"/>
    <col min="11" max="12" width="8.6640625" style="3" customWidth="1"/>
    <col min="13" max="13" width="6.109375" style="3" customWidth="1"/>
    <col min="14" max="14" width="8.6640625" style="3" customWidth="1"/>
    <col min="15" max="15" width="13.109375" style="3" customWidth="1"/>
    <col min="16" max="16" width="9.6640625" style="3" customWidth="1"/>
    <col min="17" max="17" width="12.109375" style="3" customWidth="1"/>
    <col min="18" max="19" width="8.6640625" style="3" customWidth="1"/>
    <col min="20" max="20" width="4.109375" style="3" customWidth="1"/>
    <col min="21" max="24" width="2" style="3" customWidth="1"/>
    <col min="25" max="25" width="40.44140625" style="3" hidden="1" customWidth="1"/>
    <col min="26" max="26" width="16.21875" style="3" hidden="1" customWidth="1"/>
    <col min="27" max="27" width="8.88671875" style="139" hidden="1" customWidth="1"/>
    <col min="28" max="28" width="11" style="3" hidden="1" customWidth="1"/>
    <col min="29" max="31" width="2" style="3" hidden="1" customWidth="1"/>
    <col min="32" max="33" width="9.109375" style="3" hidden="1" customWidth="1"/>
    <col min="34" max="34" width="4.109375" style="3" hidden="1" customWidth="1"/>
    <col min="35" max="35" width="9.109375" style="3" hidden="1" customWidth="1"/>
    <col min="36" max="36" width="40.44140625" style="3" hidden="1" customWidth="1"/>
    <col min="37" max="37" width="16.21875" style="3" hidden="1" customWidth="1"/>
    <col min="38" max="38" width="8.88671875" style="3" hidden="1" customWidth="1"/>
    <col min="39" max="39" width="8.77734375" style="3" hidden="1" customWidth="1"/>
    <col min="40" max="42" width="2" style="3" hidden="1" customWidth="1"/>
    <col min="43" max="44" width="9.109375" style="3" hidden="1" customWidth="1"/>
    <col min="45" max="45" width="4.5546875" style="3" hidden="1" customWidth="1"/>
    <col min="46" max="46" width="31.33203125" style="3" hidden="1" customWidth="1"/>
    <col min="47" max="47" width="22.6640625" style="3" hidden="1" customWidth="1"/>
    <col min="48" max="48" width="10.5546875" style="3" hidden="1" customWidth="1"/>
    <col min="49" max="49" width="10" style="3" hidden="1" customWidth="1"/>
    <col min="50" max="50" width="3.109375" style="3" hidden="1" customWidth="1"/>
    <col min="51" max="51" width="8" style="3" hidden="1" customWidth="1"/>
    <col min="52" max="52" width="11.109375" style="3" hidden="1" customWidth="1"/>
    <col min="53" max="53" width="3" style="3" hidden="1" customWidth="1"/>
    <col min="54" max="63" width="2" style="3" hidden="1" customWidth="1"/>
    <col min="64" max="64" width="26.77734375" style="3" hidden="1" customWidth="1"/>
    <col min="65" max="65" width="17.6640625" style="3" hidden="1" customWidth="1"/>
    <col min="66" max="66" width="11.109375" style="3" hidden="1" customWidth="1"/>
    <col min="67" max="67" width="11.5546875" style="3" hidden="1" customWidth="1"/>
    <col min="68" max="68" width="4.44140625" style="3" hidden="1" customWidth="1"/>
    <col min="69" max="69" width="9.6640625" style="3" hidden="1" customWidth="1"/>
    <col min="70" max="70" width="10.5546875" style="3" hidden="1" customWidth="1"/>
    <col min="71" max="16384" width="2" style="3" hidden="1"/>
  </cols>
  <sheetData>
    <row r="1" spans="2:44" ht="12.75" customHeight="1" x14ac:dyDescent="0.25">
      <c r="B1" s="2"/>
      <c r="C1" s="83" t="s">
        <v>32</v>
      </c>
      <c r="D1" s="83"/>
      <c r="E1" s="83"/>
      <c r="F1" s="83"/>
      <c r="G1" s="8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4"/>
      <c r="W1" s="45"/>
      <c r="X1" s="45"/>
      <c r="Y1" s="45"/>
      <c r="Z1" s="45"/>
      <c r="AA1" s="129"/>
      <c r="AJ1" s="45"/>
      <c r="AK1" s="45"/>
      <c r="AL1" s="45"/>
    </row>
    <row r="2" spans="2:44" ht="12" customHeight="1" x14ac:dyDescent="0.25">
      <c r="B2" s="4"/>
      <c r="C2" s="201" t="str">
        <f>+"MAD00000"&amp;L7&amp;""</f>
        <v>MAD0000042174Q</v>
      </c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75"/>
      <c r="W2" s="45"/>
      <c r="X2" s="45"/>
      <c r="Y2" s="45"/>
      <c r="Z2" s="45"/>
      <c r="AA2" s="129"/>
      <c r="AJ2" s="45"/>
      <c r="AK2" s="45"/>
      <c r="AL2" s="45"/>
    </row>
    <row r="3" spans="2:44" ht="7.8" customHeight="1" x14ac:dyDescent="0.25">
      <c r="B3" s="4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06"/>
      <c r="S3" s="201"/>
      <c r="T3" s="201"/>
      <c r="U3" s="201"/>
      <c r="V3" s="75"/>
      <c r="W3" s="45"/>
      <c r="X3" s="45"/>
      <c r="Y3" s="45"/>
      <c r="Z3" s="45"/>
      <c r="AA3" s="129"/>
      <c r="AJ3" s="45"/>
      <c r="AK3" s="45"/>
      <c r="AL3" s="45"/>
    </row>
    <row r="4" spans="2:44" ht="12.75" customHeight="1" x14ac:dyDescent="0.25">
      <c r="B4" s="4"/>
      <c r="C4" s="207" t="s">
        <v>0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75"/>
      <c r="W4" s="45"/>
      <c r="X4" s="45"/>
      <c r="Y4" s="45"/>
      <c r="Z4" s="45"/>
      <c r="AA4" s="129"/>
      <c r="AJ4" s="45"/>
      <c r="AK4" s="45"/>
      <c r="AL4" s="45"/>
    </row>
    <row r="5" spans="2:44" ht="12.75" customHeight="1" x14ac:dyDescent="0.25">
      <c r="B5" s="4"/>
      <c r="C5" s="209" t="s">
        <v>1</v>
      </c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75"/>
      <c r="W5" s="45"/>
      <c r="X5" s="45"/>
      <c r="Y5" s="45"/>
      <c r="Z5" s="45"/>
      <c r="AA5" s="129"/>
      <c r="AJ5" s="45"/>
      <c r="AK5" s="45"/>
      <c r="AL5" s="45"/>
    </row>
    <row r="6" spans="2:44" ht="12.75" customHeight="1" x14ac:dyDescent="0.25">
      <c r="B6" s="4"/>
      <c r="C6" s="208" t="s">
        <v>2</v>
      </c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75"/>
      <c r="W6" s="45"/>
      <c r="X6" s="45"/>
      <c r="Y6" s="45"/>
      <c r="Z6" s="45"/>
      <c r="AA6" s="129"/>
      <c r="AJ6" s="45"/>
      <c r="AK6" s="45"/>
      <c r="AL6" s="45"/>
    </row>
    <row r="7" spans="2:44" ht="12.75" customHeight="1" x14ac:dyDescent="0.25">
      <c r="B7" s="4"/>
      <c r="C7" s="45"/>
      <c r="D7" s="45"/>
      <c r="E7" s="45"/>
      <c r="F7" s="42"/>
      <c r="G7" s="42"/>
      <c r="H7" s="42"/>
      <c r="I7" s="42"/>
      <c r="J7" s="42"/>
      <c r="K7" s="70" t="s">
        <v>3</v>
      </c>
      <c r="L7" s="211" t="s">
        <v>33</v>
      </c>
      <c r="M7" s="211"/>
      <c r="N7" s="42"/>
      <c r="O7" s="42"/>
      <c r="P7" s="42"/>
      <c r="Q7" s="42"/>
      <c r="R7" s="42"/>
      <c r="S7" s="42"/>
      <c r="T7" s="42"/>
      <c r="U7" s="42"/>
      <c r="V7" s="75"/>
      <c r="W7" s="45"/>
      <c r="X7" s="45"/>
      <c r="Y7" s="45"/>
      <c r="Z7" s="45"/>
      <c r="AA7" s="129"/>
      <c r="AJ7" s="45"/>
      <c r="AK7" s="45"/>
      <c r="AL7" s="45"/>
    </row>
    <row r="8" spans="2:44" ht="12.75" customHeight="1" x14ac:dyDescent="0.25">
      <c r="B8" s="4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75"/>
      <c r="W8" s="45"/>
      <c r="X8" s="45"/>
      <c r="Y8" s="45"/>
      <c r="Z8" s="45"/>
      <c r="AA8" s="129"/>
      <c r="AJ8" s="45"/>
      <c r="AK8" s="45"/>
      <c r="AL8" s="45"/>
    </row>
    <row r="9" spans="2:44" ht="16.2" customHeight="1" x14ac:dyDescent="0.25">
      <c r="B9" s="4"/>
      <c r="C9" s="42"/>
      <c r="D9" s="42"/>
      <c r="E9" s="42"/>
      <c r="F9" s="42"/>
      <c r="G9" s="45"/>
      <c r="H9" s="42"/>
      <c r="I9" s="45"/>
      <c r="J9" s="61" t="s">
        <v>100</v>
      </c>
      <c r="K9" s="205"/>
      <c r="L9" s="205"/>
      <c r="M9" s="205"/>
      <c r="N9" s="205"/>
      <c r="O9" s="205"/>
      <c r="P9" s="51"/>
      <c r="Q9" s="51"/>
      <c r="R9" s="42"/>
      <c r="S9" s="42"/>
      <c r="T9" s="42"/>
      <c r="U9" s="42"/>
      <c r="V9" s="75"/>
      <c r="W9" s="45"/>
      <c r="X9" s="45"/>
      <c r="Y9" s="45"/>
      <c r="Z9" s="45"/>
      <c r="AA9" s="129"/>
      <c r="AJ9" s="45"/>
      <c r="AK9" s="45"/>
      <c r="AL9" s="45"/>
    </row>
    <row r="10" spans="2:44" ht="13.8" thickBot="1" x14ac:dyDescent="0.3">
      <c r="B10" s="4"/>
      <c r="C10" s="23"/>
      <c r="D10" s="23"/>
      <c r="E10" s="23"/>
      <c r="F10" s="23"/>
      <c r="G10" s="23"/>
      <c r="H10" s="23"/>
      <c r="I10" s="23"/>
      <c r="J10" s="23"/>
      <c r="K10" s="210" t="s">
        <v>101</v>
      </c>
      <c r="L10" s="210"/>
      <c r="M10" s="210"/>
      <c r="N10" s="210"/>
      <c r="O10" s="210"/>
      <c r="P10" s="44"/>
      <c r="Q10" s="44"/>
      <c r="R10" s="5"/>
      <c r="S10" s="5"/>
      <c r="T10" s="5"/>
      <c r="U10" s="5"/>
      <c r="V10" s="75"/>
      <c r="W10" s="45"/>
      <c r="X10" s="45"/>
      <c r="Y10" s="45"/>
      <c r="Z10" s="45"/>
      <c r="AA10" s="129"/>
      <c r="AJ10" s="45"/>
      <c r="AK10" s="45"/>
      <c r="AL10" s="45"/>
    </row>
    <row r="11" spans="2:44" ht="15" customHeight="1" x14ac:dyDescent="0.25">
      <c r="B11" s="4"/>
      <c r="C11" s="202" t="s">
        <v>4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200"/>
      <c r="V11" s="75"/>
      <c r="W11" s="45"/>
      <c r="X11" s="45"/>
      <c r="Y11" s="45"/>
      <c r="Z11" s="45"/>
      <c r="AA11" s="129"/>
      <c r="AJ11" s="45"/>
      <c r="AK11" s="45"/>
      <c r="AL11" s="45"/>
    </row>
    <row r="12" spans="2:44" ht="4.95" customHeight="1" x14ac:dyDescent="0.25">
      <c r="B12" s="4"/>
      <c r="C12" s="6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7"/>
      <c r="V12" s="75"/>
      <c r="W12" s="45"/>
      <c r="X12" s="45"/>
      <c r="Y12" s="45"/>
      <c r="Z12" s="45"/>
      <c r="AA12" s="129"/>
      <c r="AJ12" s="45"/>
      <c r="AK12" s="45"/>
      <c r="AL12" s="45"/>
    </row>
    <row r="13" spans="2:44" ht="19.95" customHeight="1" x14ac:dyDescent="0.25">
      <c r="B13" s="4"/>
      <c r="C13" s="76"/>
      <c r="D13" s="195" t="s">
        <v>5</v>
      </c>
      <c r="E13" s="195"/>
      <c r="F13" s="195"/>
      <c r="G13" s="203"/>
      <c r="H13" s="203"/>
      <c r="I13" s="203"/>
      <c r="J13" s="203"/>
      <c r="K13" s="203"/>
      <c r="L13" s="203"/>
      <c r="M13" s="204" t="s">
        <v>6</v>
      </c>
      <c r="N13" s="204"/>
      <c r="O13" s="205"/>
      <c r="P13" s="205"/>
      <c r="Q13" s="205"/>
      <c r="R13" s="205"/>
      <c r="S13" s="205"/>
      <c r="T13" s="205"/>
      <c r="U13" s="8"/>
      <c r="V13" s="75"/>
      <c r="W13" s="45"/>
      <c r="X13" s="45"/>
      <c r="Y13" s="45"/>
      <c r="Z13" s="45"/>
      <c r="AA13" s="135"/>
      <c r="AB13" s="89">
        <f>IF(H30&lt;&gt;"",1,0)</f>
        <v>1</v>
      </c>
      <c r="AF13" s="89">
        <f>IF(I37&lt;&gt;"",1,0)</f>
        <v>0</v>
      </c>
      <c r="AG13" s="89">
        <f>IF(I42&lt;&gt;"",1,0)</f>
        <v>0</v>
      </c>
      <c r="AJ13" s="45"/>
      <c r="AK13" s="45"/>
      <c r="AL13" s="89">
        <f>IF(S13&lt;&gt;"",1,0)</f>
        <v>0</v>
      </c>
      <c r="AM13" s="89">
        <f>IF(T30&lt;&gt;"",1,0)</f>
        <v>0</v>
      </c>
      <c r="AQ13" s="89">
        <f>IF(U37&lt;&gt;"",1,0)</f>
        <v>0</v>
      </c>
      <c r="AR13" s="89">
        <f>IF(U42&lt;&gt;"",1,0)</f>
        <v>0</v>
      </c>
    </row>
    <row r="14" spans="2:44" s="26" customFormat="1" ht="10.199999999999999" customHeight="1" x14ac:dyDescent="0.25">
      <c r="B14" s="24"/>
      <c r="C14" s="77"/>
      <c r="D14" s="27"/>
      <c r="E14" s="27"/>
      <c r="F14" s="27"/>
      <c r="G14" s="31"/>
      <c r="H14" s="31"/>
      <c r="I14" s="31"/>
      <c r="J14" s="31"/>
      <c r="K14" s="31"/>
      <c r="L14" s="31"/>
      <c r="M14" s="28"/>
      <c r="N14" s="28"/>
      <c r="O14" s="31"/>
      <c r="P14" s="31"/>
      <c r="Q14" s="31"/>
      <c r="R14" s="31"/>
      <c r="S14" s="31"/>
      <c r="T14" s="31"/>
      <c r="U14" s="25"/>
      <c r="V14" s="78"/>
      <c r="W14" s="47"/>
      <c r="X14" s="47"/>
      <c r="Y14" s="47"/>
      <c r="Z14" s="47"/>
      <c r="AA14" s="135"/>
      <c r="AB14" s="89">
        <f>IF(H31&lt;&gt;"",1,0)</f>
        <v>0</v>
      </c>
      <c r="AF14" s="89">
        <f>IF(I38&lt;&gt;"",1,0)</f>
        <v>0</v>
      </c>
      <c r="AG14" s="89">
        <f>IF(I43&lt;&gt;"",1,0)</f>
        <v>0</v>
      </c>
      <c r="AJ14" s="47"/>
      <c r="AK14" s="47"/>
      <c r="AL14" s="89">
        <f>IF(T27&lt;&gt;"",1,0)</f>
        <v>0</v>
      </c>
      <c r="AM14" s="89">
        <f>IF(T31&lt;&gt;"",1,0)</f>
        <v>0</v>
      </c>
      <c r="AQ14" s="89">
        <f>IF(U38&lt;&gt;"",1,0)</f>
        <v>0</v>
      </c>
      <c r="AR14" s="89">
        <f>IF(U43&lt;&gt;"",1,0)</f>
        <v>0</v>
      </c>
    </row>
    <row r="15" spans="2:44" ht="19.95" customHeight="1" x14ac:dyDescent="0.25">
      <c r="B15" s="4"/>
      <c r="C15" s="76"/>
      <c r="D15" s="195" t="s">
        <v>7</v>
      </c>
      <c r="E15" s="195"/>
      <c r="F15" s="65"/>
      <c r="G15" s="212"/>
      <c r="H15" s="212"/>
      <c r="I15" s="212"/>
      <c r="J15" s="67" t="s">
        <v>8</v>
      </c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8"/>
      <c r="V15" s="75"/>
      <c r="W15" s="45"/>
      <c r="X15" s="45"/>
      <c r="Y15" s="45"/>
      <c r="Z15" s="45"/>
      <c r="AA15" s="135"/>
      <c r="AB15" s="90"/>
      <c r="AF15" s="90"/>
      <c r="AG15" s="90"/>
      <c r="AJ15" s="45"/>
      <c r="AK15" s="45"/>
      <c r="AL15" s="89">
        <f>IF(S36&lt;&gt;"",1,0)</f>
        <v>0</v>
      </c>
      <c r="AM15" s="90"/>
      <c r="AQ15" s="90"/>
      <c r="AR15" s="90"/>
    </row>
    <row r="16" spans="2:44" s="26" customFormat="1" ht="10.199999999999999" customHeight="1" x14ac:dyDescent="0.25">
      <c r="B16" s="24"/>
      <c r="C16" s="77"/>
      <c r="D16" s="27"/>
      <c r="E16" s="27"/>
      <c r="F16" s="27"/>
      <c r="G16" s="32"/>
      <c r="H16" s="32"/>
      <c r="I16" s="32"/>
      <c r="J16" s="29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25"/>
      <c r="V16" s="78"/>
      <c r="W16" s="47"/>
      <c r="X16" s="47"/>
      <c r="Y16" s="47"/>
      <c r="Z16" s="47"/>
      <c r="AA16" s="135"/>
      <c r="AB16" s="90"/>
      <c r="AF16" s="90"/>
      <c r="AG16" s="90"/>
      <c r="AJ16" s="47"/>
      <c r="AK16" s="47"/>
      <c r="AL16" s="89">
        <f>IF(S41&lt;&gt;"",1,0)</f>
        <v>0</v>
      </c>
      <c r="AM16" s="90"/>
      <c r="AQ16" s="90"/>
      <c r="AR16" s="90"/>
    </row>
    <row r="17" spans="2:44" ht="19.95" customHeight="1" x14ac:dyDescent="0.25">
      <c r="B17" s="4"/>
      <c r="C17" s="76"/>
      <c r="D17" s="195" t="s">
        <v>9</v>
      </c>
      <c r="E17" s="195"/>
      <c r="F17" s="195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8"/>
      <c r="V17" s="75"/>
      <c r="W17" s="45"/>
      <c r="X17" s="45"/>
      <c r="Y17" s="45"/>
      <c r="Z17" s="45"/>
      <c r="AA17" s="135"/>
      <c r="AB17" s="89"/>
      <c r="AC17" s="45"/>
      <c r="AD17" s="45"/>
      <c r="AE17" s="45"/>
      <c r="AF17" s="89"/>
      <c r="AG17" s="89"/>
      <c r="AH17" s="45"/>
      <c r="AI17" s="45"/>
      <c r="AJ17" s="45"/>
      <c r="AK17" s="45"/>
      <c r="AL17" s="89">
        <f>IF(S46&lt;&gt;"",1,0)</f>
        <v>0</v>
      </c>
      <c r="AM17" s="89"/>
      <c r="AN17" s="45"/>
      <c r="AO17" s="45"/>
      <c r="AP17" s="45"/>
      <c r="AQ17" s="89"/>
      <c r="AR17" s="89"/>
    </row>
    <row r="18" spans="2:44" s="26" customFormat="1" ht="10.199999999999999" customHeight="1" x14ac:dyDescent="0.25">
      <c r="B18" s="24"/>
      <c r="C18" s="77"/>
      <c r="D18" s="27"/>
      <c r="E18" s="27"/>
      <c r="F18" s="27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25"/>
      <c r="V18" s="78"/>
      <c r="W18" s="47"/>
      <c r="X18" s="47"/>
      <c r="Y18" s="47"/>
      <c r="Z18" s="47"/>
      <c r="AA18" s="135"/>
      <c r="AB18" s="89"/>
      <c r="AC18" s="47"/>
      <c r="AD18" s="47"/>
      <c r="AE18" s="47"/>
      <c r="AF18" s="89"/>
      <c r="AG18" s="89"/>
      <c r="AH18" s="47"/>
      <c r="AI18" s="47"/>
      <c r="AJ18" s="47"/>
      <c r="AK18" s="47"/>
      <c r="AL18" s="89" t="e">
        <f>IF(#REF!&lt;&gt;"",1,0)</f>
        <v>#REF!</v>
      </c>
      <c r="AM18" s="89"/>
      <c r="AN18" s="47"/>
      <c r="AO18" s="47"/>
      <c r="AP18" s="47"/>
      <c r="AQ18" s="89"/>
      <c r="AR18" s="89"/>
    </row>
    <row r="19" spans="2:44" ht="19.95" customHeight="1" x14ac:dyDescent="0.25">
      <c r="B19" s="4"/>
      <c r="C19" s="76"/>
      <c r="D19" s="195" t="s">
        <v>10</v>
      </c>
      <c r="E19" s="195"/>
      <c r="F19" s="23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67" t="s">
        <v>11</v>
      </c>
      <c r="R19" s="60"/>
      <c r="S19" s="67" t="s">
        <v>12</v>
      </c>
      <c r="T19" s="48"/>
      <c r="U19" s="8"/>
      <c r="V19" s="75"/>
      <c r="W19" s="45"/>
      <c r="X19" s="45"/>
      <c r="Y19" s="45"/>
      <c r="Z19" s="45"/>
      <c r="AA19" s="135"/>
      <c r="AB19" s="89">
        <f>+SUM(AB13:AB18)</f>
        <v>1</v>
      </c>
      <c r="AC19" s="45"/>
      <c r="AD19" s="45"/>
      <c r="AE19" s="45"/>
      <c r="AF19" s="89">
        <f>+SUM(AF13:AF18)</f>
        <v>0</v>
      </c>
      <c r="AG19" s="89">
        <f>+SUM(AG13:AG18)</f>
        <v>0</v>
      </c>
      <c r="AH19" s="91"/>
      <c r="AI19" s="45"/>
      <c r="AJ19" s="45"/>
      <c r="AK19" s="45"/>
      <c r="AL19" s="89" t="e">
        <f>+SUM(AL14:AL18)</f>
        <v>#REF!</v>
      </c>
      <c r="AM19" s="89">
        <f>+SUM(AM13:AM18)</f>
        <v>0</v>
      </c>
      <c r="AN19" s="45"/>
      <c r="AO19" s="45"/>
      <c r="AP19" s="45"/>
      <c r="AQ19" s="89">
        <f>+SUM(AQ13:AQ18)</f>
        <v>0</v>
      </c>
      <c r="AR19" s="89">
        <f>+SUM(AR13:AR18)</f>
        <v>0</v>
      </c>
    </row>
    <row r="20" spans="2:44" s="26" customFormat="1" ht="10.199999999999999" customHeight="1" x14ac:dyDescent="0.25">
      <c r="B20" s="24"/>
      <c r="C20" s="77"/>
      <c r="D20" s="27"/>
      <c r="E20" s="27"/>
      <c r="F20" s="47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29"/>
      <c r="R20" s="35"/>
      <c r="S20" s="29"/>
      <c r="T20" s="31"/>
      <c r="U20" s="25"/>
      <c r="V20" s="78"/>
      <c r="W20" s="47"/>
      <c r="X20" s="47"/>
      <c r="Y20" s="125"/>
      <c r="Z20" s="125"/>
      <c r="AA20" s="136"/>
      <c r="AB20" s="127"/>
      <c r="AC20" s="47"/>
      <c r="AD20" s="47"/>
      <c r="AE20" s="47"/>
      <c r="AF20" s="47"/>
      <c r="AG20" s="47"/>
      <c r="AH20" s="47"/>
      <c r="AI20" s="47"/>
      <c r="AJ20" s="125"/>
      <c r="AK20" s="125"/>
      <c r="AL20" s="126"/>
      <c r="AM20" s="127"/>
      <c r="AN20" s="47"/>
      <c r="AO20" s="47"/>
      <c r="AP20" s="47"/>
      <c r="AQ20" s="47"/>
      <c r="AR20" s="47"/>
    </row>
    <row r="21" spans="2:44" ht="19.95" customHeight="1" x14ac:dyDescent="0.25">
      <c r="B21" s="4"/>
      <c r="C21" s="76"/>
      <c r="D21" s="23" t="s">
        <v>13</v>
      </c>
      <c r="E21" s="23"/>
      <c r="F21" s="2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8"/>
      <c r="V21" s="75"/>
      <c r="W21" s="45"/>
      <c r="X21" s="45"/>
      <c r="Y21" s="104"/>
      <c r="Z21" s="104"/>
      <c r="AA21" s="137"/>
      <c r="AB21" s="129"/>
      <c r="AC21" s="45"/>
      <c r="AD21" s="45"/>
      <c r="AE21" s="45"/>
      <c r="AF21" s="45"/>
      <c r="AG21" s="45"/>
      <c r="AH21" s="45"/>
      <c r="AI21" s="45"/>
      <c r="AJ21" s="104"/>
      <c r="AK21" s="104"/>
      <c r="AL21" s="128"/>
      <c r="AM21" s="129"/>
      <c r="AN21" s="45"/>
      <c r="AO21" s="45"/>
      <c r="AP21" s="45"/>
      <c r="AQ21" s="45"/>
      <c r="AR21" s="45"/>
    </row>
    <row r="22" spans="2:44" ht="7.8" customHeight="1" thickBot="1" x14ac:dyDescent="0.3">
      <c r="B22" s="4"/>
      <c r="C22" s="79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9"/>
      <c r="R22" s="9"/>
      <c r="S22" s="9"/>
      <c r="T22" s="9"/>
      <c r="U22" s="10"/>
      <c r="V22" s="75"/>
      <c r="W22" s="45"/>
      <c r="X22" s="45"/>
      <c r="Y22" s="45"/>
      <c r="Z22" s="45"/>
      <c r="AA22" s="137"/>
      <c r="AB22" s="129"/>
      <c r="AC22" s="45"/>
      <c r="AD22" s="45"/>
      <c r="AE22" s="45"/>
      <c r="AF22" s="45"/>
      <c r="AG22" s="45"/>
      <c r="AH22" s="45"/>
      <c r="AI22" s="45"/>
      <c r="AJ22" s="45"/>
      <c r="AK22" s="45"/>
      <c r="AL22" s="128"/>
      <c r="AM22" s="129"/>
      <c r="AN22" s="45"/>
      <c r="AO22" s="45"/>
      <c r="AP22" s="45"/>
      <c r="AQ22" s="45"/>
      <c r="AR22" s="45"/>
    </row>
    <row r="23" spans="2:44" ht="5.4" customHeight="1" thickBot="1" x14ac:dyDescent="0.3">
      <c r="B23" s="4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5"/>
      <c r="R23" s="5"/>
      <c r="S23" s="5"/>
      <c r="T23" s="5"/>
      <c r="U23" s="5"/>
      <c r="V23" s="75"/>
      <c r="W23" s="45"/>
      <c r="X23" s="45"/>
      <c r="Y23" s="45"/>
      <c r="Z23" s="45"/>
      <c r="AA23" s="137"/>
      <c r="AB23" s="129"/>
      <c r="AC23" s="45"/>
      <c r="AD23" s="45"/>
      <c r="AE23" s="45"/>
      <c r="AF23" s="45"/>
      <c r="AG23" s="45"/>
      <c r="AH23" s="45"/>
      <c r="AI23" s="45"/>
      <c r="AJ23" s="45"/>
      <c r="AK23" s="45"/>
      <c r="AL23" s="128"/>
      <c r="AM23" s="129"/>
      <c r="AN23" s="45"/>
      <c r="AO23" s="45"/>
      <c r="AP23" s="45"/>
      <c r="AQ23" s="45"/>
      <c r="AR23" s="45"/>
    </row>
    <row r="24" spans="2:44" ht="25.8" customHeight="1" x14ac:dyDescent="0.25">
      <c r="B24" s="4"/>
      <c r="C24" s="198" t="s">
        <v>44</v>
      </c>
      <c r="D24" s="199"/>
      <c r="E24" s="199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200"/>
      <c r="V24" s="75"/>
      <c r="W24" s="45"/>
      <c r="X24" s="45"/>
      <c r="Y24" s="45"/>
      <c r="Z24" s="45"/>
      <c r="AA24" s="137"/>
      <c r="AB24" s="129"/>
      <c r="AC24" s="45"/>
      <c r="AD24" s="45"/>
      <c r="AE24" s="45"/>
      <c r="AF24" s="43"/>
      <c r="AG24" s="45"/>
      <c r="AH24" s="45"/>
      <c r="AI24" s="45"/>
      <c r="AJ24" s="45"/>
      <c r="AK24" s="45"/>
      <c r="AL24" s="128"/>
      <c r="AM24" s="129"/>
      <c r="AN24" s="45"/>
      <c r="AO24" s="45"/>
      <c r="AP24" s="45"/>
      <c r="AQ24" s="43"/>
      <c r="AR24" s="45"/>
    </row>
    <row r="25" spans="2:44" ht="4.8" customHeight="1" x14ac:dyDescent="0.25">
      <c r="B25" s="4"/>
      <c r="C25" s="6"/>
      <c r="E25" s="109"/>
      <c r="F25" s="109"/>
      <c r="G25" s="30"/>
      <c r="H25" s="30"/>
      <c r="I25" s="30"/>
      <c r="J25" s="30"/>
      <c r="K25" s="30"/>
      <c r="L25" s="30"/>
      <c r="M25" s="62"/>
      <c r="N25" s="30"/>
      <c r="O25" s="30"/>
      <c r="P25" s="30"/>
      <c r="Q25" s="30"/>
      <c r="R25" s="30"/>
      <c r="S25" s="30"/>
      <c r="T25" s="30"/>
      <c r="U25" s="7"/>
      <c r="V25" s="75"/>
      <c r="W25" s="45"/>
      <c r="X25" s="45"/>
      <c r="Y25" s="45"/>
      <c r="Z25" s="45"/>
      <c r="AA25" s="129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</row>
    <row r="26" spans="2:44" ht="5.4" customHeight="1" x14ac:dyDescent="0.25">
      <c r="B26" s="4"/>
      <c r="C26" s="6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7"/>
      <c r="V26" s="75"/>
      <c r="W26" s="45"/>
      <c r="X26" s="45"/>
      <c r="Y26" s="104"/>
      <c r="Z26" s="104"/>
      <c r="AA26" s="129"/>
      <c r="AB26" s="45"/>
      <c r="AC26" s="45"/>
      <c r="AD26" s="45"/>
      <c r="AE26" s="45"/>
      <c r="AF26" s="45"/>
      <c r="AG26" s="45"/>
      <c r="AH26" s="45"/>
      <c r="AI26" s="45"/>
      <c r="AJ26" s="104"/>
      <c r="AK26" s="104"/>
      <c r="AL26" s="45"/>
      <c r="AM26" s="45"/>
      <c r="AN26" s="45"/>
      <c r="AO26" s="45"/>
      <c r="AP26" s="45"/>
      <c r="AQ26" s="45"/>
      <c r="AR26" s="45"/>
    </row>
    <row r="27" spans="2:44" ht="17.399999999999999" customHeight="1" x14ac:dyDescent="0.25">
      <c r="B27" s="4"/>
      <c r="C27" s="76"/>
      <c r="D27" s="109" t="s">
        <v>39</v>
      </c>
      <c r="F27" s="110" t="s">
        <v>40</v>
      </c>
      <c r="H27" s="229">
        <f>+G13</f>
        <v>0</v>
      </c>
      <c r="I27" s="228"/>
      <c r="J27" s="228"/>
      <c r="K27" s="228"/>
      <c r="L27" s="228"/>
      <c r="N27" s="109" t="s">
        <v>6</v>
      </c>
      <c r="O27" s="114"/>
      <c r="P27" s="228">
        <f>+O13</f>
        <v>0</v>
      </c>
      <c r="Q27" s="228"/>
      <c r="R27" s="228"/>
      <c r="S27" s="228"/>
      <c r="T27" s="228"/>
      <c r="U27" s="8"/>
      <c r="V27" s="75"/>
      <c r="W27" s="45"/>
      <c r="X27" s="45"/>
      <c r="Y27" s="104"/>
      <c r="Z27" s="104"/>
      <c r="AA27" s="138"/>
      <c r="AB27" s="47"/>
      <c r="AC27" s="45"/>
      <c r="AD27" s="45"/>
      <c r="AE27" s="45"/>
      <c r="AF27" s="45"/>
      <c r="AG27" s="45"/>
      <c r="AH27" s="45"/>
      <c r="AI27" s="45"/>
      <c r="AJ27" s="104"/>
      <c r="AK27" s="104"/>
      <c r="AL27" s="47"/>
      <c r="AM27" s="47"/>
      <c r="AN27" s="45"/>
      <c r="AO27" s="45"/>
      <c r="AP27" s="45"/>
      <c r="AQ27" s="45"/>
      <c r="AR27" s="45"/>
    </row>
    <row r="28" spans="2:44" s="26" customFormat="1" ht="5.4" customHeight="1" x14ac:dyDescent="0.25">
      <c r="B28" s="24"/>
      <c r="C28" s="77"/>
      <c r="F28" s="120"/>
      <c r="H28" s="124"/>
      <c r="I28" s="121"/>
      <c r="J28" s="121"/>
      <c r="K28" s="121"/>
      <c r="L28" s="121"/>
      <c r="N28" s="114"/>
      <c r="O28" s="114"/>
      <c r="P28" s="121"/>
      <c r="Q28" s="121"/>
      <c r="R28" s="121"/>
      <c r="S28" s="121"/>
      <c r="T28" s="121"/>
      <c r="U28" s="25"/>
      <c r="V28" s="78"/>
      <c r="W28" s="47"/>
      <c r="X28" s="47"/>
      <c r="Y28" s="104"/>
      <c r="Z28" s="104"/>
      <c r="AA28" s="129"/>
      <c r="AB28" s="45"/>
      <c r="AC28" s="47"/>
      <c r="AD28" s="47"/>
      <c r="AE28" s="47"/>
      <c r="AF28" s="47"/>
      <c r="AG28" s="47"/>
      <c r="AH28" s="47"/>
      <c r="AI28" s="47"/>
      <c r="AJ28" s="104"/>
      <c r="AK28" s="104"/>
      <c r="AL28" s="45"/>
      <c r="AM28" s="45"/>
      <c r="AN28" s="47"/>
      <c r="AO28" s="47"/>
      <c r="AP28" s="47"/>
      <c r="AQ28" s="47"/>
      <c r="AR28" s="47"/>
    </row>
    <row r="29" spans="2:44" ht="25.2" customHeight="1" x14ac:dyDescent="0.25">
      <c r="B29" s="4"/>
      <c r="C29" s="76"/>
      <c r="D29" s="65"/>
      <c r="E29" s="65"/>
      <c r="F29" s="110" t="s">
        <v>86</v>
      </c>
      <c r="G29" s="119"/>
      <c r="H29" s="123">
        <v>24</v>
      </c>
      <c r="I29" s="122"/>
      <c r="J29" s="122"/>
      <c r="K29" s="122"/>
      <c r="L29" s="122"/>
      <c r="M29" s="23"/>
      <c r="N29" s="114" t="s">
        <v>87</v>
      </c>
      <c r="O29" s="115"/>
      <c r="P29" s="171" t="s">
        <v>102</v>
      </c>
      <c r="Q29" s="171"/>
      <c r="R29" s="171"/>
      <c r="S29" s="171"/>
      <c r="T29" s="171"/>
      <c r="U29" s="8"/>
      <c r="V29" s="75"/>
      <c r="W29" s="45"/>
      <c r="X29" s="45"/>
      <c r="Y29" s="104"/>
      <c r="Z29" s="104"/>
      <c r="AA29" s="129"/>
      <c r="AB29" s="45"/>
      <c r="AC29" s="45"/>
      <c r="AD29" s="45"/>
      <c r="AE29" s="45"/>
      <c r="AF29" s="45"/>
      <c r="AG29" s="45"/>
      <c r="AH29" s="45"/>
      <c r="AI29" s="45"/>
      <c r="AJ29" s="104"/>
      <c r="AK29" s="104"/>
      <c r="AL29" s="45"/>
      <c r="AM29" s="45"/>
      <c r="AN29" s="45"/>
      <c r="AO29" s="45"/>
      <c r="AP29" s="45"/>
      <c r="AQ29" s="45"/>
      <c r="AR29" s="45"/>
    </row>
    <row r="30" spans="2:44" ht="17.399999999999999" customHeight="1" x14ac:dyDescent="0.25">
      <c r="B30" s="4"/>
      <c r="C30" s="76"/>
      <c r="D30" s="45" t="s">
        <v>34</v>
      </c>
      <c r="E30" s="45"/>
      <c r="F30" s="87" t="s">
        <v>37</v>
      </c>
      <c r="H30" s="171" t="s">
        <v>104</v>
      </c>
      <c r="I30" s="171"/>
      <c r="J30" s="171"/>
      <c r="K30" s="171"/>
      <c r="L30" s="171"/>
      <c r="N30" s="87" t="s">
        <v>36</v>
      </c>
      <c r="P30" s="171" t="s">
        <v>105</v>
      </c>
      <c r="Q30" s="171"/>
      <c r="R30" s="171"/>
      <c r="S30" s="171"/>
      <c r="T30" s="171"/>
      <c r="U30" s="8"/>
      <c r="V30" s="75"/>
      <c r="W30" s="45"/>
      <c r="X30" s="45"/>
      <c r="Y30" s="104"/>
      <c r="Z30" s="104"/>
      <c r="AA30" s="129"/>
      <c r="AB30" s="45"/>
      <c r="AC30" s="45"/>
      <c r="AD30" s="45"/>
      <c r="AE30" s="45"/>
      <c r="AF30" s="45"/>
      <c r="AG30" s="45"/>
      <c r="AH30" s="45"/>
      <c r="AI30" s="45"/>
      <c r="AJ30" s="104"/>
      <c r="AK30" s="104"/>
      <c r="AL30" s="45"/>
      <c r="AM30" s="45"/>
      <c r="AN30" s="45"/>
      <c r="AO30" s="45"/>
      <c r="AP30" s="45"/>
      <c r="AQ30" s="45"/>
      <c r="AR30" s="45"/>
    </row>
    <row r="31" spans="2:44" ht="17.399999999999999" customHeight="1" x14ac:dyDescent="0.25">
      <c r="B31" s="4"/>
      <c r="C31" s="76"/>
      <c r="D31" s="101" t="s">
        <v>35</v>
      </c>
      <c r="E31" s="101"/>
      <c r="F31" s="87" t="s">
        <v>37</v>
      </c>
      <c r="H31" s="172"/>
      <c r="I31" s="172"/>
      <c r="J31" s="172"/>
      <c r="K31" s="172"/>
      <c r="L31" s="172"/>
      <c r="N31" s="87" t="s">
        <v>36</v>
      </c>
      <c r="P31" s="172"/>
      <c r="Q31" s="172"/>
      <c r="R31" s="172"/>
      <c r="S31" s="172"/>
      <c r="T31" s="172"/>
      <c r="U31" s="8"/>
      <c r="V31" s="75"/>
      <c r="W31" s="45"/>
      <c r="X31" s="45"/>
      <c r="Y31" s="104"/>
      <c r="Z31" s="104"/>
      <c r="AA31" s="129"/>
      <c r="AB31" s="45"/>
      <c r="AC31" s="45"/>
      <c r="AD31" s="45"/>
      <c r="AE31" s="45"/>
      <c r="AF31" s="45"/>
      <c r="AG31" s="45"/>
      <c r="AH31" s="45"/>
      <c r="AI31" s="45"/>
      <c r="AJ31" s="104"/>
      <c r="AK31" s="104"/>
      <c r="AL31" s="45"/>
      <c r="AM31" s="45"/>
      <c r="AN31" s="45"/>
      <c r="AO31" s="45"/>
      <c r="AP31" s="45"/>
      <c r="AQ31" s="45"/>
      <c r="AR31" s="45"/>
    </row>
    <row r="32" spans="2:44" ht="9.6" customHeight="1" x14ac:dyDescent="0.25">
      <c r="B32" s="4"/>
      <c r="C32" s="76"/>
      <c r="D32" s="99"/>
      <c r="E32" s="99"/>
      <c r="F32" s="99"/>
      <c r="G32" s="87"/>
      <c r="I32" s="100"/>
      <c r="J32" s="100"/>
      <c r="K32" s="100"/>
      <c r="L32" s="100"/>
      <c r="M32" s="26"/>
      <c r="N32" s="101"/>
      <c r="O32" s="26"/>
      <c r="P32" s="102"/>
      <c r="Q32" s="102"/>
      <c r="R32" s="102"/>
      <c r="S32" s="102"/>
      <c r="T32" s="102"/>
      <c r="U32" s="8"/>
      <c r="V32" s="75"/>
      <c r="W32" s="45"/>
      <c r="X32" s="45"/>
      <c r="Y32" s="105"/>
      <c r="Z32" s="105"/>
      <c r="AA32" s="129"/>
      <c r="AB32" s="45"/>
      <c r="AC32" s="45"/>
      <c r="AD32" s="45"/>
      <c r="AE32" s="45"/>
      <c r="AF32" s="45"/>
      <c r="AG32" s="45"/>
      <c r="AH32" s="45"/>
      <c r="AI32" s="45"/>
      <c r="AJ32" s="105"/>
      <c r="AK32" s="105"/>
      <c r="AL32" s="45"/>
      <c r="AM32" s="45"/>
      <c r="AN32" s="45"/>
      <c r="AO32" s="45"/>
      <c r="AP32" s="45"/>
      <c r="AQ32" s="45"/>
      <c r="AR32" s="45"/>
    </row>
    <row r="33" spans="2:44" ht="17.399999999999999" customHeight="1" x14ac:dyDescent="0.25">
      <c r="B33" s="4"/>
      <c r="C33" s="76"/>
      <c r="E33" s="99"/>
      <c r="G33" s="88" t="s">
        <v>38</v>
      </c>
      <c r="J33" s="118"/>
      <c r="K33" s="153">
        <f>+AB19</f>
        <v>1</v>
      </c>
      <c r="L33" s="118"/>
      <c r="N33" s="109" t="s">
        <v>77</v>
      </c>
      <c r="P33" s="155">
        <f>+AF133</f>
        <v>12</v>
      </c>
      <c r="R33" s="148" t="s">
        <v>98</v>
      </c>
      <c r="S33" s="214">
        <f>+AG133</f>
        <v>1.32</v>
      </c>
      <c r="T33" s="214"/>
      <c r="U33" s="8"/>
      <c r="V33" s="75"/>
      <c r="W33" s="45"/>
      <c r="X33" s="45"/>
      <c r="Y33" s="105"/>
      <c r="Z33" s="105"/>
      <c r="AA33" s="129"/>
      <c r="AB33" s="45"/>
      <c r="AC33" s="45"/>
      <c r="AD33" s="45"/>
      <c r="AE33" s="45"/>
      <c r="AF33" s="45"/>
      <c r="AG33" s="45"/>
      <c r="AH33" s="45"/>
      <c r="AI33" s="45"/>
      <c r="AJ33" s="105"/>
      <c r="AK33" s="105"/>
      <c r="AL33" s="45"/>
      <c r="AM33" s="45"/>
      <c r="AN33" s="45"/>
      <c r="AO33" s="45"/>
      <c r="AP33" s="45"/>
      <c r="AQ33" s="45"/>
      <c r="AR33" s="45"/>
    </row>
    <row r="34" spans="2:44" ht="5.4" customHeight="1" x14ac:dyDescent="0.25">
      <c r="B34" s="4"/>
      <c r="C34" s="76"/>
      <c r="E34" s="99"/>
      <c r="G34" s="88"/>
      <c r="I34" s="117"/>
      <c r="J34" s="117"/>
      <c r="K34" s="117"/>
      <c r="L34" s="117"/>
      <c r="M34" s="26"/>
      <c r="N34" s="114"/>
      <c r="O34" s="26"/>
      <c r="P34" s="116"/>
      <c r="Q34" s="116"/>
      <c r="R34" s="116"/>
      <c r="S34" s="116"/>
      <c r="T34" s="116"/>
      <c r="U34" s="8"/>
      <c r="V34" s="75"/>
      <c r="W34" s="45"/>
      <c r="X34" s="45"/>
      <c r="Y34" s="105"/>
      <c r="Z34" s="105"/>
      <c r="AA34" s="129"/>
      <c r="AB34" s="45"/>
      <c r="AC34" s="45"/>
      <c r="AD34" s="45"/>
      <c r="AE34" s="45"/>
      <c r="AF34" s="45"/>
      <c r="AG34" s="45"/>
      <c r="AH34" s="45"/>
      <c r="AI34" s="45"/>
      <c r="AJ34" s="105"/>
      <c r="AK34" s="105"/>
      <c r="AL34" s="45"/>
      <c r="AM34" s="45"/>
      <c r="AN34" s="45"/>
      <c r="AO34" s="45"/>
      <c r="AP34" s="45"/>
      <c r="AQ34" s="45"/>
      <c r="AR34" s="45"/>
    </row>
    <row r="35" spans="2:44" ht="17.399999999999999" customHeight="1" x14ac:dyDescent="0.25">
      <c r="B35" s="4"/>
      <c r="C35" s="76"/>
      <c r="G35" s="149" t="s">
        <v>78</v>
      </c>
      <c r="H35" s="150"/>
      <c r="I35" s="151"/>
      <c r="J35" s="152"/>
      <c r="K35" s="159">
        <f>+P33*K33</f>
        <v>12</v>
      </c>
      <c r="L35" s="219" t="s">
        <v>98</v>
      </c>
      <c r="M35" s="219"/>
      <c r="N35" s="218">
        <f>+S33*K33</f>
        <v>1.32</v>
      </c>
      <c r="O35" s="218"/>
      <c r="P35" s="23"/>
      <c r="Q35" s="5"/>
      <c r="R35" s="5"/>
      <c r="S35" s="5"/>
      <c r="T35" s="5"/>
      <c r="U35" s="8"/>
      <c r="V35" s="75"/>
      <c r="W35" s="45"/>
      <c r="X35" s="45"/>
      <c r="AC35" s="45"/>
      <c r="AD35" s="45"/>
      <c r="AE35" s="45"/>
      <c r="AF35" s="45"/>
      <c r="AG35" s="45"/>
      <c r="AH35" s="45"/>
      <c r="AI35" s="45"/>
      <c r="AN35" s="45"/>
      <c r="AO35" s="45"/>
      <c r="AP35" s="45"/>
      <c r="AQ35" s="45"/>
      <c r="AR35" s="45"/>
    </row>
    <row r="36" spans="2:44" ht="6" customHeight="1" x14ac:dyDescent="0.25">
      <c r="B36" s="4"/>
      <c r="C36" s="6"/>
      <c r="E36" s="109"/>
      <c r="F36" s="109"/>
      <c r="G36" s="221"/>
      <c r="H36" s="221"/>
      <c r="I36" s="221"/>
      <c r="J36" s="221"/>
      <c r="K36" s="221"/>
      <c r="L36" s="221"/>
      <c r="M36" s="62"/>
      <c r="N36" s="221"/>
      <c r="O36" s="221"/>
      <c r="P36" s="221"/>
      <c r="Q36" s="221"/>
      <c r="R36" s="221"/>
      <c r="S36" s="221"/>
      <c r="T36" s="221"/>
      <c r="U36" s="7"/>
      <c r="V36" s="75"/>
      <c r="W36" s="45"/>
      <c r="X36" s="45"/>
      <c r="Y36" s="45"/>
      <c r="Z36" s="45"/>
      <c r="AB36" s="89">
        <f>IF(H41&lt;&gt;"",1,0)</f>
        <v>0</v>
      </c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</row>
    <row r="37" spans="2:44" ht="5.4" customHeight="1" x14ac:dyDescent="0.25">
      <c r="B37" s="4"/>
      <c r="C37" s="6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7"/>
      <c r="V37" s="75"/>
      <c r="W37" s="45"/>
      <c r="X37" s="45"/>
      <c r="Y37" s="104"/>
      <c r="Z37" s="104"/>
      <c r="AB37" s="89">
        <f>IF(H42&lt;&gt;"",1,0)</f>
        <v>0</v>
      </c>
      <c r="AC37" s="45"/>
      <c r="AD37" s="45"/>
      <c r="AE37" s="45"/>
      <c r="AF37" s="45"/>
      <c r="AG37" s="45"/>
      <c r="AH37" s="45"/>
      <c r="AI37" s="45"/>
      <c r="AJ37" s="104"/>
      <c r="AK37" s="104"/>
      <c r="AL37" s="45"/>
      <c r="AM37" s="45"/>
      <c r="AN37" s="45"/>
      <c r="AO37" s="45"/>
      <c r="AP37" s="45"/>
      <c r="AQ37" s="45"/>
      <c r="AR37" s="45"/>
    </row>
    <row r="38" spans="2:44" ht="17.399999999999999" customHeight="1" x14ac:dyDescent="0.25">
      <c r="B38" s="4"/>
      <c r="C38" s="76"/>
      <c r="D38" s="109" t="s">
        <v>41</v>
      </c>
      <c r="F38" s="110" t="s">
        <v>40</v>
      </c>
      <c r="H38" s="230" t="s">
        <v>106</v>
      </c>
      <c r="I38" s="230"/>
      <c r="J38" s="230"/>
      <c r="K38" s="230"/>
      <c r="L38" s="230"/>
      <c r="N38" s="109" t="s">
        <v>6</v>
      </c>
      <c r="O38" s="114"/>
      <c r="P38" s="230" t="s">
        <v>107</v>
      </c>
      <c r="Q38" s="230"/>
      <c r="R38" s="230"/>
      <c r="S38" s="230"/>
      <c r="T38" s="230"/>
      <c r="U38" s="8"/>
      <c r="V38" s="75"/>
      <c r="W38" s="45"/>
      <c r="X38" s="45"/>
      <c r="Y38" s="104"/>
      <c r="Z38" s="104"/>
      <c r="AA38" s="135"/>
      <c r="AB38" s="90"/>
      <c r="AC38" s="45"/>
      <c r="AD38" s="45"/>
      <c r="AE38" s="45"/>
      <c r="AF38" s="45"/>
      <c r="AG38" s="45"/>
      <c r="AH38" s="45"/>
      <c r="AI38" s="45"/>
      <c r="AJ38" s="104"/>
      <c r="AK38" s="104"/>
      <c r="AL38" s="47"/>
      <c r="AM38" s="47"/>
      <c r="AN38" s="45"/>
      <c r="AO38" s="45"/>
      <c r="AP38" s="45"/>
      <c r="AQ38" s="45"/>
      <c r="AR38" s="45"/>
    </row>
    <row r="39" spans="2:44" s="26" customFormat="1" ht="5.4" customHeight="1" x14ac:dyDescent="0.25">
      <c r="B39" s="24"/>
      <c r="C39" s="77"/>
      <c r="F39" s="120"/>
      <c r="H39" s="124"/>
      <c r="I39" s="121"/>
      <c r="J39" s="121"/>
      <c r="K39" s="121"/>
      <c r="L39" s="121"/>
      <c r="N39" s="114"/>
      <c r="O39" s="114"/>
      <c r="P39" s="121"/>
      <c r="Q39" s="121"/>
      <c r="R39" s="121"/>
      <c r="S39" s="121"/>
      <c r="T39" s="121"/>
      <c r="U39" s="25"/>
      <c r="V39" s="78"/>
      <c r="W39" s="47"/>
      <c r="X39" s="47"/>
      <c r="Y39" s="104"/>
      <c r="Z39" s="104"/>
      <c r="AA39" s="135"/>
      <c r="AB39" s="90"/>
      <c r="AC39" s="47"/>
      <c r="AD39" s="47"/>
      <c r="AE39" s="47"/>
      <c r="AF39" s="47"/>
      <c r="AG39" s="47"/>
      <c r="AH39" s="47"/>
      <c r="AI39" s="47"/>
      <c r="AJ39" s="104"/>
      <c r="AK39" s="104"/>
      <c r="AL39" s="45"/>
      <c r="AM39" s="45"/>
      <c r="AN39" s="47"/>
      <c r="AO39" s="47"/>
      <c r="AP39" s="47"/>
      <c r="AQ39" s="47"/>
      <c r="AR39" s="47"/>
    </row>
    <row r="40" spans="2:44" ht="25.2" customHeight="1" x14ac:dyDescent="0.25">
      <c r="B40" s="4"/>
      <c r="C40" s="76"/>
      <c r="D40" s="65"/>
      <c r="E40" s="65"/>
      <c r="F40" s="110" t="s">
        <v>86</v>
      </c>
      <c r="G40" s="119"/>
      <c r="H40" s="123">
        <v>13</v>
      </c>
      <c r="I40" s="122"/>
      <c r="J40" s="122"/>
      <c r="K40" s="122"/>
      <c r="L40" s="122"/>
      <c r="M40" s="23"/>
      <c r="N40" s="114" t="s">
        <v>87</v>
      </c>
      <c r="O40" s="115"/>
      <c r="P40" s="215" t="str">
        <f>+P29</f>
        <v>SETE - ALGERI</v>
      </c>
      <c r="Q40" s="231"/>
      <c r="R40" s="231"/>
      <c r="S40" s="231"/>
      <c r="T40" s="231"/>
      <c r="U40" s="8"/>
      <c r="V40" s="75"/>
      <c r="W40" s="45"/>
      <c r="X40" s="45"/>
      <c r="Y40" s="104"/>
      <c r="Z40" s="104"/>
      <c r="AA40" s="135"/>
      <c r="AB40" s="89"/>
      <c r="AC40" s="45"/>
      <c r="AD40" s="45"/>
      <c r="AE40" s="45"/>
      <c r="AF40" s="45"/>
      <c r="AG40" s="45"/>
      <c r="AH40" s="45"/>
      <c r="AI40" s="45"/>
      <c r="AJ40" s="104"/>
      <c r="AK40" s="104"/>
      <c r="AL40" s="45"/>
      <c r="AM40" s="45"/>
      <c r="AN40" s="45"/>
      <c r="AO40" s="45"/>
      <c r="AP40" s="45"/>
      <c r="AQ40" s="45"/>
      <c r="AR40" s="45"/>
    </row>
    <row r="41" spans="2:44" ht="17.399999999999999" customHeight="1" x14ac:dyDescent="0.25">
      <c r="B41" s="4"/>
      <c r="C41" s="76"/>
      <c r="D41" s="45" t="s">
        <v>34</v>
      </c>
      <c r="E41" s="45"/>
      <c r="F41" s="87" t="s">
        <v>37</v>
      </c>
      <c r="H41" s="171"/>
      <c r="I41" s="171"/>
      <c r="J41" s="171"/>
      <c r="K41" s="171"/>
      <c r="L41" s="171"/>
      <c r="N41" s="87" t="s">
        <v>36</v>
      </c>
      <c r="P41" s="171"/>
      <c r="Q41" s="171"/>
      <c r="R41" s="171"/>
      <c r="S41" s="171"/>
      <c r="T41" s="171"/>
      <c r="U41" s="8"/>
      <c r="V41" s="75"/>
      <c r="W41" s="45"/>
      <c r="X41" s="45"/>
      <c r="Y41" s="104"/>
      <c r="Z41" s="104"/>
      <c r="AA41" s="135"/>
      <c r="AB41" s="89"/>
      <c r="AC41" s="45"/>
      <c r="AD41" s="45"/>
      <c r="AE41" s="45"/>
      <c r="AF41" s="45"/>
      <c r="AG41" s="45"/>
      <c r="AH41" s="45"/>
      <c r="AI41" s="45"/>
      <c r="AJ41" s="104"/>
      <c r="AK41" s="104"/>
      <c r="AL41" s="45"/>
      <c r="AM41" s="45"/>
      <c r="AN41" s="45"/>
      <c r="AO41" s="45"/>
      <c r="AP41" s="45"/>
      <c r="AQ41" s="45"/>
      <c r="AR41" s="45"/>
    </row>
    <row r="42" spans="2:44" ht="17.399999999999999" customHeight="1" x14ac:dyDescent="0.25">
      <c r="B42" s="4"/>
      <c r="C42" s="76"/>
      <c r="D42" s="101" t="s">
        <v>35</v>
      </c>
      <c r="E42" s="101"/>
      <c r="F42" s="87" t="s">
        <v>37</v>
      </c>
      <c r="H42" s="172"/>
      <c r="I42" s="172"/>
      <c r="J42" s="172"/>
      <c r="K42" s="172"/>
      <c r="L42" s="172"/>
      <c r="N42" s="87" t="s">
        <v>36</v>
      </c>
      <c r="P42" s="172"/>
      <c r="Q42" s="172"/>
      <c r="R42" s="172"/>
      <c r="S42" s="172"/>
      <c r="T42" s="172"/>
      <c r="U42" s="8"/>
      <c r="V42" s="75"/>
      <c r="W42" s="45"/>
      <c r="X42" s="45"/>
      <c r="Y42" s="104"/>
      <c r="Z42" s="104"/>
      <c r="AA42" s="135"/>
      <c r="AB42" s="89">
        <f>+SUM(AB36:AB41)</f>
        <v>0</v>
      </c>
      <c r="AC42" s="45"/>
      <c r="AD42" s="45"/>
      <c r="AE42" s="45"/>
      <c r="AF42" s="45"/>
      <c r="AG42" s="45"/>
      <c r="AH42" s="45"/>
      <c r="AI42" s="45"/>
      <c r="AJ42" s="104"/>
      <c r="AK42" s="104"/>
      <c r="AL42" s="45"/>
      <c r="AM42" s="45"/>
      <c r="AN42" s="45"/>
      <c r="AO42" s="45"/>
      <c r="AP42" s="45"/>
      <c r="AQ42" s="45"/>
      <c r="AR42" s="45"/>
    </row>
    <row r="43" spans="2:44" ht="9.6" customHeight="1" x14ac:dyDescent="0.25">
      <c r="B43" s="4"/>
      <c r="C43" s="76"/>
      <c r="D43" s="99"/>
      <c r="E43" s="99"/>
      <c r="F43" s="99"/>
      <c r="G43" s="87"/>
      <c r="I43" s="100"/>
      <c r="J43" s="100"/>
      <c r="K43" s="100"/>
      <c r="L43" s="100"/>
      <c r="M43" s="26"/>
      <c r="N43" s="101"/>
      <c r="O43" s="26"/>
      <c r="P43" s="102"/>
      <c r="Q43" s="102"/>
      <c r="R43" s="102"/>
      <c r="S43" s="102"/>
      <c r="T43" s="102"/>
      <c r="U43" s="8"/>
      <c r="V43" s="75"/>
      <c r="W43" s="45"/>
      <c r="X43" s="45"/>
      <c r="Y43" s="105"/>
      <c r="Z43" s="105"/>
      <c r="AA43" s="129"/>
      <c r="AB43" s="45"/>
      <c r="AC43" s="45"/>
      <c r="AD43" s="45"/>
      <c r="AE43" s="45"/>
      <c r="AF43" s="45"/>
      <c r="AG43" s="45"/>
      <c r="AH43" s="45"/>
      <c r="AI43" s="45"/>
      <c r="AJ43" s="105"/>
      <c r="AK43" s="105"/>
      <c r="AL43" s="45"/>
      <c r="AM43" s="45"/>
      <c r="AN43" s="45"/>
      <c r="AO43" s="45"/>
      <c r="AP43" s="45"/>
      <c r="AQ43" s="45"/>
      <c r="AR43" s="45"/>
    </row>
    <row r="44" spans="2:44" ht="17.399999999999999" customHeight="1" x14ac:dyDescent="0.25">
      <c r="B44" s="4"/>
      <c r="C44" s="76"/>
      <c r="E44" s="99"/>
      <c r="G44" s="88" t="s">
        <v>38</v>
      </c>
      <c r="J44" s="154"/>
      <c r="K44" s="153">
        <f>+AB42</f>
        <v>0</v>
      </c>
      <c r="L44" s="154"/>
      <c r="N44" s="109" t="s">
        <v>77</v>
      </c>
      <c r="P44" s="155">
        <f>+AQ133</f>
        <v>12</v>
      </c>
      <c r="R44" s="156" t="s">
        <v>98</v>
      </c>
      <c r="S44" s="214">
        <f>+AR133</f>
        <v>1.32</v>
      </c>
      <c r="T44" s="214"/>
      <c r="U44" s="8"/>
      <c r="V44" s="75"/>
      <c r="W44" s="45"/>
      <c r="X44" s="45"/>
      <c r="Y44" s="105"/>
      <c r="Z44" s="105"/>
      <c r="AA44" s="129"/>
      <c r="AB44" s="45"/>
      <c r="AC44" s="45"/>
      <c r="AD44" s="45"/>
      <c r="AE44" s="45"/>
      <c r="AF44" s="45"/>
      <c r="AG44" s="45"/>
      <c r="AH44" s="45"/>
      <c r="AI44" s="45"/>
      <c r="AJ44" s="105"/>
      <c r="AK44" s="105"/>
      <c r="AL44" s="45"/>
      <c r="AM44" s="45"/>
      <c r="AN44" s="45"/>
      <c r="AO44" s="45"/>
      <c r="AP44" s="45"/>
      <c r="AQ44" s="45"/>
      <c r="AR44" s="45"/>
    </row>
    <row r="45" spans="2:44" ht="5.4" customHeight="1" x14ac:dyDescent="0.25">
      <c r="B45" s="4"/>
      <c r="C45" s="76"/>
      <c r="E45" s="99"/>
      <c r="G45" s="88"/>
      <c r="I45" s="157"/>
      <c r="J45" s="157"/>
      <c r="K45" s="157"/>
      <c r="L45" s="157"/>
      <c r="M45" s="26"/>
      <c r="N45" s="114"/>
      <c r="O45" s="26"/>
      <c r="P45" s="158"/>
      <c r="Q45" s="158"/>
      <c r="R45" s="158"/>
      <c r="S45" s="158"/>
      <c r="T45" s="158"/>
      <c r="U45" s="8"/>
      <c r="V45" s="75"/>
      <c r="W45" s="45"/>
      <c r="X45" s="45"/>
      <c r="Y45" s="105"/>
      <c r="Z45" s="105"/>
      <c r="AA45" s="129"/>
      <c r="AB45" s="45"/>
      <c r="AC45" s="45"/>
      <c r="AD45" s="45"/>
      <c r="AE45" s="45"/>
      <c r="AF45" s="45"/>
      <c r="AG45" s="45"/>
      <c r="AH45" s="45"/>
      <c r="AI45" s="45"/>
      <c r="AJ45" s="105"/>
      <c r="AK45" s="105"/>
      <c r="AL45" s="45"/>
      <c r="AM45" s="45"/>
      <c r="AN45" s="45"/>
      <c r="AO45" s="45"/>
      <c r="AP45" s="45"/>
      <c r="AQ45" s="45"/>
      <c r="AR45" s="45"/>
    </row>
    <row r="46" spans="2:44" ht="17.399999999999999" customHeight="1" x14ac:dyDescent="0.25">
      <c r="B46" s="4"/>
      <c r="C46" s="76"/>
      <c r="G46" s="149" t="s">
        <v>90</v>
      </c>
      <c r="H46" s="150"/>
      <c r="I46" s="151"/>
      <c r="J46" s="159"/>
      <c r="K46" s="159">
        <f>+P44*K44</f>
        <v>0</v>
      </c>
      <c r="L46" s="217" t="s">
        <v>98</v>
      </c>
      <c r="M46" s="217"/>
      <c r="N46" s="218">
        <f>+S44*K44</f>
        <v>0</v>
      </c>
      <c r="O46" s="218"/>
      <c r="P46" s="23"/>
      <c r="Q46" s="5"/>
      <c r="R46" s="5"/>
      <c r="S46" s="5"/>
      <c r="T46" s="5"/>
      <c r="U46" s="8"/>
      <c r="V46" s="75"/>
      <c r="W46" s="45"/>
      <c r="X46" s="45"/>
      <c r="AC46" s="45"/>
      <c r="AD46" s="45"/>
      <c r="AE46" s="45"/>
      <c r="AF46" s="45"/>
      <c r="AG46" s="45"/>
      <c r="AH46" s="45"/>
      <c r="AI46" s="45"/>
      <c r="AN46" s="45"/>
      <c r="AO46" s="45"/>
      <c r="AP46" s="45"/>
      <c r="AQ46" s="45"/>
      <c r="AR46" s="45"/>
    </row>
    <row r="47" spans="2:44" ht="4.8" customHeight="1" x14ac:dyDescent="0.25">
      <c r="B47" s="4"/>
      <c r="C47" s="6"/>
      <c r="E47" s="65"/>
      <c r="F47" s="65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7"/>
      <c r="V47" s="75"/>
      <c r="W47" s="45"/>
      <c r="X47" s="45"/>
      <c r="Y47" s="45"/>
      <c r="Z47" s="45"/>
      <c r="AA47" s="129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</row>
    <row r="48" spans="2:44" ht="5.4" customHeight="1" x14ac:dyDescent="0.25">
      <c r="B48" s="4"/>
      <c r="C48" s="6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7"/>
      <c r="V48" s="75"/>
      <c r="W48" s="45"/>
      <c r="X48" s="45"/>
      <c r="Y48" s="104"/>
      <c r="Z48" s="104"/>
      <c r="AA48" s="129"/>
      <c r="AB48" s="45"/>
      <c r="AC48" s="45"/>
      <c r="AD48" s="45"/>
      <c r="AE48" s="45"/>
      <c r="AF48" s="45"/>
      <c r="AG48" s="45"/>
      <c r="AH48" s="45"/>
      <c r="AI48" s="45"/>
      <c r="AJ48" s="104"/>
      <c r="AK48" s="104"/>
      <c r="AL48" s="45"/>
      <c r="AM48" s="45"/>
      <c r="AN48" s="45"/>
      <c r="AO48" s="45"/>
      <c r="AP48" s="45"/>
      <c r="AQ48" s="45"/>
      <c r="AR48" s="45"/>
    </row>
    <row r="49" spans="2:44" ht="17.399999999999999" customHeight="1" x14ac:dyDescent="0.25">
      <c r="B49" s="4"/>
      <c r="C49" s="76"/>
      <c r="D49" s="132" t="s">
        <v>16</v>
      </c>
      <c r="F49" s="110" t="s">
        <v>40</v>
      </c>
      <c r="H49" s="230"/>
      <c r="I49" s="230"/>
      <c r="J49" s="230"/>
      <c r="K49" s="230"/>
      <c r="L49" s="230"/>
      <c r="N49" s="109" t="s">
        <v>6</v>
      </c>
      <c r="O49" s="114"/>
      <c r="P49" s="230"/>
      <c r="Q49" s="230"/>
      <c r="R49" s="230"/>
      <c r="S49" s="230"/>
      <c r="T49" s="230"/>
      <c r="U49" s="8"/>
      <c r="V49" s="75"/>
      <c r="W49" s="45"/>
      <c r="X49" s="45"/>
      <c r="Y49" s="104"/>
      <c r="Z49" s="104"/>
      <c r="AB49" s="89">
        <f>IF(H52&lt;&gt;"",1,0)</f>
        <v>0</v>
      </c>
      <c r="AC49" s="45"/>
      <c r="AD49" s="45"/>
      <c r="AE49" s="45"/>
      <c r="AF49" s="45"/>
      <c r="AG49" s="45"/>
      <c r="AH49" s="45"/>
      <c r="AI49" s="45"/>
      <c r="AJ49" s="104"/>
      <c r="AK49" s="104"/>
      <c r="AL49" s="47"/>
      <c r="AM49" s="47"/>
      <c r="AN49" s="45"/>
      <c r="AO49" s="45"/>
      <c r="AP49" s="45"/>
      <c r="AQ49" s="45"/>
      <c r="AR49" s="45"/>
    </row>
    <row r="50" spans="2:44" s="26" customFormat="1" ht="5.4" customHeight="1" x14ac:dyDescent="0.25">
      <c r="B50" s="24"/>
      <c r="C50" s="77"/>
      <c r="F50" s="120"/>
      <c r="H50" s="124"/>
      <c r="I50" s="121"/>
      <c r="J50" s="121"/>
      <c r="K50" s="121"/>
      <c r="L50" s="121"/>
      <c r="N50" s="114"/>
      <c r="O50" s="114"/>
      <c r="P50" s="121"/>
      <c r="Q50" s="121"/>
      <c r="R50" s="121"/>
      <c r="S50" s="121"/>
      <c r="T50" s="121"/>
      <c r="U50" s="25"/>
      <c r="V50" s="78"/>
      <c r="W50" s="47"/>
      <c r="X50" s="47"/>
      <c r="Y50" s="104"/>
      <c r="Z50" s="104"/>
      <c r="AA50" s="139"/>
      <c r="AB50" s="89">
        <f>IF(H53&lt;&gt;"",1,0)</f>
        <v>0</v>
      </c>
      <c r="AC50" s="47"/>
      <c r="AD50" s="47"/>
      <c r="AE50" s="47"/>
      <c r="AF50" s="47"/>
      <c r="AG50" s="47"/>
      <c r="AH50" s="47"/>
      <c r="AI50" s="47"/>
      <c r="AJ50" s="104"/>
      <c r="AK50" s="104"/>
      <c r="AL50" s="45"/>
      <c r="AM50" s="45"/>
      <c r="AN50" s="47"/>
      <c r="AO50" s="47"/>
      <c r="AP50" s="47"/>
      <c r="AQ50" s="47"/>
      <c r="AR50" s="47"/>
    </row>
    <row r="51" spans="2:44" ht="25.2" customHeight="1" x14ac:dyDescent="0.25">
      <c r="B51" s="4"/>
      <c r="C51" s="76"/>
      <c r="D51" s="65"/>
      <c r="E51" s="65"/>
      <c r="F51" s="110" t="s">
        <v>86</v>
      </c>
      <c r="G51" s="119"/>
      <c r="H51" s="123"/>
      <c r="I51" s="122"/>
      <c r="J51" s="122"/>
      <c r="K51" s="122"/>
      <c r="L51" s="122"/>
      <c r="M51" s="23"/>
      <c r="N51" s="114" t="s">
        <v>87</v>
      </c>
      <c r="O51" s="115"/>
      <c r="P51" s="215" t="str">
        <f>+P40</f>
        <v>SETE - ALGERI</v>
      </c>
      <c r="Q51" s="215"/>
      <c r="R51" s="215"/>
      <c r="S51" s="215"/>
      <c r="T51" s="215"/>
      <c r="U51" s="8"/>
      <c r="V51" s="75"/>
      <c r="W51" s="45"/>
      <c r="X51" s="45"/>
      <c r="Y51" s="104"/>
      <c r="Z51" s="104"/>
      <c r="AA51" s="135"/>
      <c r="AB51" s="90"/>
      <c r="AC51" s="45"/>
      <c r="AD51" s="45"/>
      <c r="AE51" s="45"/>
      <c r="AF51" s="45"/>
      <c r="AG51" s="45"/>
      <c r="AH51" s="45"/>
      <c r="AI51" s="45"/>
      <c r="AJ51" s="104"/>
      <c r="AK51" s="104"/>
      <c r="AL51" s="45"/>
      <c r="AM51" s="45"/>
      <c r="AN51" s="45"/>
      <c r="AO51" s="45"/>
      <c r="AP51" s="45"/>
      <c r="AQ51" s="45"/>
      <c r="AR51" s="45"/>
    </row>
    <row r="52" spans="2:44" ht="17.399999999999999" customHeight="1" x14ac:dyDescent="0.25">
      <c r="B52" s="4"/>
      <c r="C52" s="76"/>
      <c r="D52" s="45" t="s">
        <v>34</v>
      </c>
      <c r="E52" s="45"/>
      <c r="F52" s="87" t="s">
        <v>37</v>
      </c>
      <c r="H52" s="171"/>
      <c r="I52" s="171"/>
      <c r="J52" s="171"/>
      <c r="K52" s="171"/>
      <c r="L52" s="171"/>
      <c r="N52" s="87" t="s">
        <v>36</v>
      </c>
      <c r="P52" s="171"/>
      <c r="Q52" s="171"/>
      <c r="R52" s="171"/>
      <c r="S52" s="171"/>
      <c r="T52" s="171"/>
      <c r="U52" s="8"/>
      <c r="V52" s="75"/>
      <c r="W52" s="45"/>
      <c r="X52" s="45"/>
      <c r="Y52" s="104"/>
      <c r="Z52" s="104"/>
      <c r="AA52" s="135"/>
      <c r="AB52" s="90"/>
      <c r="AC52" s="45"/>
      <c r="AD52" s="45"/>
      <c r="AE52" s="45"/>
      <c r="AF52" s="45"/>
      <c r="AG52" s="45"/>
      <c r="AH52" s="45"/>
      <c r="AI52" s="45"/>
      <c r="AJ52" s="104"/>
      <c r="AK52" s="104"/>
      <c r="AL52" s="45"/>
      <c r="AM52" s="45"/>
      <c r="AN52" s="45"/>
      <c r="AO52" s="45"/>
      <c r="AP52" s="45"/>
      <c r="AQ52" s="45"/>
      <c r="AR52" s="45"/>
    </row>
    <row r="53" spans="2:44" ht="20.399999999999999" customHeight="1" x14ac:dyDescent="0.25">
      <c r="B53" s="4"/>
      <c r="C53" s="76"/>
      <c r="D53" s="101" t="s">
        <v>35</v>
      </c>
      <c r="E53" s="101"/>
      <c r="F53" s="87" t="s">
        <v>37</v>
      </c>
      <c r="H53" s="172"/>
      <c r="I53" s="172"/>
      <c r="J53" s="172"/>
      <c r="K53" s="172"/>
      <c r="L53" s="172"/>
      <c r="N53" s="87" t="s">
        <v>36</v>
      </c>
      <c r="P53" s="172"/>
      <c r="Q53" s="172"/>
      <c r="R53" s="172"/>
      <c r="S53" s="172"/>
      <c r="T53" s="172"/>
      <c r="U53" s="8"/>
      <c r="V53" s="75"/>
      <c r="W53" s="45"/>
      <c r="X53" s="45"/>
      <c r="Y53" s="104"/>
      <c r="Z53" s="104"/>
      <c r="AA53" s="135"/>
      <c r="AB53" s="89"/>
      <c r="AC53" s="45"/>
      <c r="AD53" s="45"/>
      <c r="AE53" s="45"/>
      <c r="AF53" s="45"/>
      <c r="AG53" s="45"/>
      <c r="AH53" s="45"/>
      <c r="AI53" s="45"/>
      <c r="AJ53" s="104"/>
      <c r="AK53" s="104"/>
      <c r="AL53" s="45"/>
      <c r="AM53" s="45"/>
      <c r="AN53" s="45"/>
      <c r="AO53" s="45"/>
      <c r="AP53" s="45"/>
      <c r="AQ53" s="45"/>
      <c r="AR53" s="45"/>
    </row>
    <row r="54" spans="2:44" ht="9.6" customHeight="1" x14ac:dyDescent="0.25">
      <c r="B54" s="4"/>
      <c r="C54" s="76"/>
      <c r="D54" s="99"/>
      <c r="E54" s="99"/>
      <c r="F54" s="99"/>
      <c r="G54" s="87"/>
      <c r="I54" s="100"/>
      <c r="J54" s="100"/>
      <c r="K54" s="100"/>
      <c r="L54" s="100"/>
      <c r="M54" s="26"/>
      <c r="N54" s="101"/>
      <c r="O54" s="26"/>
      <c r="P54" s="102"/>
      <c r="Q54" s="102"/>
      <c r="R54" s="102"/>
      <c r="S54" s="102"/>
      <c r="T54" s="102"/>
      <c r="U54" s="8"/>
      <c r="V54" s="75"/>
      <c r="W54" s="45"/>
      <c r="X54" s="45"/>
      <c r="Y54" s="105"/>
      <c r="Z54" s="105"/>
      <c r="AA54" s="135"/>
      <c r="AB54" s="89"/>
      <c r="AC54" s="45"/>
      <c r="AD54" s="45"/>
      <c r="AE54" s="45"/>
      <c r="AF54" s="45"/>
      <c r="AG54" s="45"/>
      <c r="AH54" s="45"/>
      <c r="AI54" s="45"/>
      <c r="AJ54" s="105"/>
      <c r="AK54" s="105"/>
      <c r="AL54" s="45"/>
      <c r="AM54" s="45"/>
      <c r="AN54" s="45"/>
      <c r="AO54" s="45"/>
      <c r="AP54" s="45"/>
      <c r="AQ54" s="45"/>
      <c r="AR54" s="45"/>
    </row>
    <row r="55" spans="2:44" ht="17.399999999999999" customHeight="1" x14ac:dyDescent="0.25">
      <c r="B55" s="4"/>
      <c r="C55" s="76"/>
      <c r="E55" s="99"/>
      <c r="G55" s="88" t="s">
        <v>38</v>
      </c>
      <c r="J55" s="154"/>
      <c r="K55" s="153">
        <f>+AB55</f>
        <v>0</v>
      </c>
      <c r="L55" s="154"/>
      <c r="N55" s="109" t="s">
        <v>77</v>
      </c>
      <c r="P55" s="155">
        <f>+AY133</f>
        <v>0</v>
      </c>
      <c r="R55" s="156" t="s">
        <v>98</v>
      </c>
      <c r="S55" s="214">
        <f>+AZ133</f>
        <v>0</v>
      </c>
      <c r="T55" s="214"/>
      <c r="U55" s="8"/>
      <c r="V55" s="75"/>
      <c r="W55" s="45"/>
      <c r="X55" s="45"/>
      <c r="Y55" s="105"/>
      <c r="Z55" s="105"/>
      <c r="AA55" s="135"/>
      <c r="AB55" s="89">
        <f>+SUM(AB49:AB54)</f>
        <v>0</v>
      </c>
      <c r="AC55" s="45"/>
      <c r="AD55" s="45"/>
      <c r="AE55" s="45"/>
      <c r="AF55" s="45"/>
      <c r="AG55" s="45"/>
      <c r="AH55" s="45"/>
      <c r="AI55" s="45"/>
      <c r="AJ55" s="105"/>
      <c r="AK55" s="105"/>
      <c r="AL55" s="45"/>
      <c r="AM55" s="45"/>
      <c r="AN55" s="45"/>
      <c r="AO55" s="45"/>
      <c r="AP55" s="45"/>
      <c r="AQ55" s="45"/>
      <c r="AR55" s="45"/>
    </row>
    <row r="56" spans="2:44" ht="5.4" customHeight="1" x14ac:dyDescent="0.25">
      <c r="B56" s="4"/>
      <c r="C56" s="76"/>
      <c r="E56" s="99"/>
      <c r="G56" s="88"/>
      <c r="I56" s="157"/>
      <c r="J56" s="157"/>
      <c r="K56" s="157"/>
      <c r="L56" s="157"/>
      <c r="M56" s="26"/>
      <c r="N56" s="114"/>
      <c r="O56" s="26"/>
      <c r="P56" s="158"/>
      <c r="Q56" s="158"/>
      <c r="R56" s="158"/>
      <c r="S56" s="158"/>
      <c r="T56" s="158"/>
      <c r="U56" s="8"/>
      <c r="V56" s="75"/>
      <c r="W56" s="45"/>
      <c r="X56" s="45"/>
      <c r="Y56" s="105"/>
      <c r="Z56" s="105"/>
      <c r="AA56" s="129"/>
      <c r="AB56" s="45"/>
      <c r="AC56" s="45"/>
      <c r="AD56" s="45"/>
      <c r="AE56" s="45"/>
      <c r="AF56" s="45"/>
      <c r="AG56" s="45"/>
      <c r="AH56" s="45"/>
      <c r="AI56" s="45"/>
      <c r="AJ56" s="105"/>
      <c r="AK56" s="105"/>
      <c r="AL56" s="45"/>
      <c r="AM56" s="45"/>
      <c r="AN56" s="45"/>
      <c r="AO56" s="45"/>
      <c r="AP56" s="45"/>
      <c r="AQ56" s="45"/>
      <c r="AR56" s="45"/>
    </row>
    <row r="57" spans="2:44" ht="17.399999999999999" customHeight="1" x14ac:dyDescent="0.25">
      <c r="B57" s="4"/>
      <c r="C57" s="76"/>
      <c r="G57" s="149" t="s">
        <v>91</v>
      </c>
      <c r="H57" s="150"/>
      <c r="I57" s="151"/>
      <c r="J57" s="159"/>
      <c r="K57" s="159">
        <f>+P55*K55</f>
        <v>0</v>
      </c>
      <c r="L57" s="217" t="s">
        <v>98</v>
      </c>
      <c r="M57" s="217"/>
      <c r="N57" s="218">
        <f>+S55*K55</f>
        <v>0</v>
      </c>
      <c r="O57" s="218"/>
      <c r="P57" s="23"/>
      <c r="Q57" s="5"/>
      <c r="R57" s="5"/>
      <c r="S57" s="5"/>
      <c r="T57" s="5"/>
      <c r="U57" s="8"/>
      <c r="V57" s="75"/>
      <c r="W57" s="45"/>
      <c r="X57" s="45"/>
      <c r="AC57" s="45"/>
      <c r="AD57" s="45"/>
      <c r="AE57" s="45"/>
      <c r="AF57" s="45"/>
      <c r="AG57" s="45"/>
      <c r="AH57" s="45"/>
      <c r="AI57" s="45"/>
      <c r="AN57" s="45"/>
      <c r="AO57" s="45"/>
      <c r="AP57" s="45"/>
      <c r="AQ57" s="45"/>
      <c r="AR57" s="45"/>
    </row>
    <row r="58" spans="2:44" ht="7.2" customHeight="1" x14ac:dyDescent="0.25">
      <c r="B58" s="4"/>
      <c r="C58" s="6"/>
      <c r="E58" s="65"/>
      <c r="F58" s="65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7"/>
      <c r="V58" s="75"/>
      <c r="W58" s="45"/>
      <c r="X58" s="45"/>
      <c r="Y58" s="45"/>
      <c r="Z58" s="45"/>
      <c r="AA58" s="129"/>
      <c r="AB58" s="45"/>
      <c r="AC58" s="45"/>
      <c r="AD58" s="45"/>
      <c r="AE58" s="45"/>
      <c r="AF58" s="45"/>
      <c r="AG58" s="45"/>
      <c r="AH58" s="45"/>
      <c r="AI58" s="45"/>
      <c r="AJ58" s="45"/>
      <c r="AK58" s="45"/>
      <c r="AL58" s="45"/>
      <c r="AM58" s="45"/>
      <c r="AN58" s="45"/>
      <c r="AO58" s="45"/>
      <c r="AP58" s="45"/>
      <c r="AQ58" s="45"/>
      <c r="AR58" s="45"/>
    </row>
    <row r="59" spans="2:44" ht="5.4" customHeight="1" x14ac:dyDescent="0.25">
      <c r="B59" s="4"/>
      <c r="C59" s="6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7"/>
      <c r="V59" s="75"/>
      <c r="W59" s="45"/>
      <c r="X59" s="45"/>
      <c r="Y59" s="104"/>
      <c r="Z59" s="104"/>
      <c r="AA59" s="129"/>
      <c r="AB59" s="45"/>
      <c r="AC59" s="45"/>
      <c r="AD59" s="45"/>
      <c r="AE59" s="45"/>
      <c r="AF59" s="45"/>
      <c r="AG59" s="45"/>
      <c r="AH59" s="45"/>
      <c r="AI59" s="45"/>
      <c r="AJ59" s="104"/>
      <c r="AK59" s="104"/>
      <c r="AL59" s="45"/>
      <c r="AM59" s="45"/>
      <c r="AN59" s="45"/>
      <c r="AO59" s="45"/>
      <c r="AP59" s="45"/>
      <c r="AQ59" s="45"/>
      <c r="AR59" s="45"/>
    </row>
    <row r="60" spans="2:44" ht="17.399999999999999" customHeight="1" x14ac:dyDescent="0.25">
      <c r="B60" s="4"/>
      <c r="C60" s="76"/>
      <c r="D60" s="132" t="s">
        <v>17</v>
      </c>
      <c r="F60" s="110" t="s">
        <v>40</v>
      </c>
      <c r="H60" s="230"/>
      <c r="I60" s="230"/>
      <c r="J60" s="230"/>
      <c r="K60" s="230"/>
      <c r="L60" s="230"/>
      <c r="N60" s="109" t="s">
        <v>6</v>
      </c>
      <c r="O60" s="114"/>
      <c r="P60" s="230"/>
      <c r="Q60" s="230"/>
      <c r="R60" s="230"/>
      <c r="S60" s="230"/>
      <c r="T60" s="230"/>
      <c r="U60" s="8"/>
      <c r="V60" s="75"/>
      <c r="W60" s="45"/>
      <c r="X60" s="45"/>
      <c r="Y60" s="104"/>
      <c r="Z60" s="104"/>
      <c r="AB60" s="89">
        <f>IF(H63&lt;&gt;"",1,0)</f>
        <v>0</v>
      </c>
      <c r="AC60" s="45"/>
      <c r="AD60" s="45"/>
      <c r="AE60" s="45"/>
      <c r="AF60" s="45"/>
      <c r="AG60" s="45"/>
      <c r="AH60" s="45"/>
      <c r="AI60" s="45"/>
      <c r="AJ60" s="104"/>
      <c r="AK60" s="104"/>
      <c r="AL60" s="47"/>
      <c r="AM60" s="47"/>
      <c r="AN60" s="45"/>
      <c r="AO60" s="45"/>
      <c r="AP60" s="45"/>
      <c r="AQ60" s="45"/>
      <c r="AR60" s="45"/>
    </row>
    <row r="61" spans="2:44" s="26" customFormat="1" ht="5.4" customHeight="1" x14ac:dyDescent="0.25">
      <c r="B61" s="24"/>
      <c r="C61" s="77"/>
      <c r="F61" s="120"/>
      <c r="H61" s="124"/>
      <c r="I61" s="121"/>
      <c r="J61" s="121"/>
      <c r="K61" s="121"/>
      <c r="L61" s="121"/>
      <c r="N61" s="114"/>
      <c r="O61" s="114"/>
      <c r="P61" s="121"/>
      <c r="Q61" s="121"/>
      <c r="R61" s="121"/>
      <c r="S61" s="121"/>
      <c r="T61" s="121"/>
      <c r="U61" s="25"/>
      <c r="V61" s="78"/>
      <c r="W61" s="47"/>
      <c r="X61" s="47"/>
      <c r="Y61" s="104"/>
      <c r="Z61" s="104"/>
      <c r="AA61" s="139"/>
      <c r="AB61" s="89">
        <f>IF(H64&lt;&gt;"",1,0)</f>
        <v>0</v>
      </c>
      <c r="AC61" s="47"/>
      <c r="AD61" s="47"/>
      <c r="AE61" s="47"/>
      <c r="AF61" s="47"/>
      <c r="AG61" s="47"/>
      <c r="AH61" s="47"/>
      <c r="AI61" s="47"/>
      <c r="AJ61" s="104"/>
      <c r="AK61" s="104"/>
      <c r="AL61" s="45"/>
      <c r="AM61" s="45"/>
      <c r="AN61" s="47"/>
      <c r="AO61" s="47"/>
      <c r="AP61" s="47"/>
      <c r="AQ61" s="47"/>
      <c r="AR61" s="47"/>
    </row>
    <row r="62" spans="2:44" ht="25.2" customHeight="1" x14ac:dyDescent="0.25">
      <c r="B62" s="4"/>
      <c r="C62" s="76"/>
      <c r="D62" s="65"/>
      <c r="E62" s="65"/>
      <c r="F62" s="110" t="s">
        <v>86</v>
      </c>
      <c r="G62" s="119"/>
      <c r="H62" s="123"/>
      <c r="I62" s="122"/>
      <c r="J62" s="122"/>
      <c r="K62" s="122"/>
      <c r="L62" s="122"/>
      <c r="M62" s="23"/>
      <c r="N62" s="114" t="s">
        <v>87</v>
      </c>
      <c r="O62" s="115"/>
      <c r="P62" s="215" t="str">
        <f>+P51</f>
        <v>SETE - ALGERI</v>
      </c>
      <c r="Q62" s="215"/>
      <c r="R62" s="215"/>
      <c r="S62" s="215"/>
      <c r="T62" s="215"/>
      <c r="U62" s="8"/>
      <c r="V62" s="75"/>
      <c r="W62" s="45"/>
      <c r="X62" s="45"/>
      <c r="Y62" s="104"/>
      <c r="Z62" s="104"/>
      <c r="AA62" s="135"/>
      <c r="AB62" s="90"/>
      <c r="AC62" s="45"/>
      <c r="AD62" s="45"/>
      <c r="AE62" s="45"/>
      <c r="AF62" s="45"/>
      <c r="AG62" s="45"/>
      <c r="AH62" s="45"/>
      <c r="AI62" s="45"/>
      <c r="AJ62" s="104"/>
      <c r="AK62" s="104"/>
      <c r="AL62" s="45"/>
      <c r="AM62" s="45"/>
      <c r="AN62" s="45"/>
      <c r="AO62" s="45"/>
      <c r="AP62" s="45"/>
      <c r="AQ62" s="45"/>
      <c r="AR62" s="45"/>
    </row>
    <row r="63" spans="2:44" ht="17.399999999999999" customHeight="1" x14ac:dyDescent="0.25">
      <c r="B63" s="4"/>
      <c r="C63" s="76"/>
      <c r="D63" s="45" t="s">
        <v>34</v>
      </c>
      <c r="E63" s="45"/>
      <c r="F63" s="87" t="s">
        <v>37</v>
      </c>
      <c r="H63" s="171"/>
      <c r="I63" s="171"/>
      <c r="J63" s="171"/>
      <c r="K63" s="171"/>
      <c r="L63" s="171"/>
      <c r="N63" s="87" t="s">
        <v>36</v>
      </c>
      <c r="P63" s="171"/>
      <c r="Q63" s="171"/>
      <c r="R63" s="171"/>
      <c r="S63" s="171"/>
      <c r="T63" s="171"/>
      <c r="U63" s="8"/>
      <c r="V63" s="75"/>
      <c r="W63" s="45"/>
      <c r="X63" s="45"/>
      <c r="Y63" s="104"/>
      <c r="Z63" s="104"/>
      <c r="AA63" s="135"/>
      <c r="AB63" s="90"/>
      <c r="AC63" s="45"/>
      <c r="AD63" s="45"/>
      <c r="AE63" s="45"/>
      <c r="AF63" s="45"/>
      <c r="AG63" s="45"/>
      <c r="AH63" s="45"/>
      <c r="AI63" s="45"/>
      <c r="AJ63" s="104"/>
      <c r="AK63" s="104"/>
      <c r="AL63" s="45"/>
      <c r="AM63" s="45"/>
      <c r="AN63" s="45"/>
      <c r="AO63" s="45"/>
      <c r="AP63" s="45"/>
      <c r="AQ63" s="45"/>
      <c r="AR63" s="45"/>
    </row>
    <row r="64" spans="2:44" ht="18.600000000000001" customHeight="1" x14ac:dyDescent="0.25">
      <c r="B64" s="4"/>
      <c r="C64" s="76"/>
      <c r="D64" s="101" t="s">
        <v>35</v>
      </c>
      <c r="E64" s="101"/>
      <c r="F64" s="87" t="s">
        <v>37</v>
      </c>
      <c r="H64" s="172"/>
      <c r="I64" s="172"/>
      <c r="J64" s="172"/>
      <c r="K64" s="172"/>
      <c r="L64" s="172"/>
      <c r="N64" s="87" t="s">
        <v>36</v>
      </c>
      <c r="P64" s="172"/>
      <c r="Q64" s="172"/>
      <c r="R64" s="172"/>
      <c r="S64" s="172"/>
      <c r="T64" s="172"/>
      <c r="U64" s="8"/>
      <c r="V64" s="75"/>
      <c r="W64" s="45"/>
      <c r="X64" s="45"/>
      <c r="Y64" s="104"/>
      <c r="Z64" s="104"/>
      <c r="AA64" s="135"/>
      <c r="AB64" s="89"/>
      <c r="AC64" s="45"/>
      <c r="AD64" s="45"/>
      <c r="AE64" s="45"/>
      <c r="AF64" s="45"/>
      <c r="AG64" s="45"/>
      <c r="AH64" s="45"/>
      <c r="AI64" s="45"/>
      <c r="AJ64" s="104"/>
      <c r="AK64" s="104"/>
      <c r="AL64" s="45"/>
      <c r="AM64" s="45"/>
      <c r="AN64" s="45"/>
      <c r="AO64" s="45"/>
      <c r="AP64" s="45"/>
      <c r="AQ64" s="45"/>
      <c r="AR64" s="45"/>
    </row>
    <row r="65" spans="2:67" ht="9.6" customHeight="1" x14ac:dyDescent="0.25">
      <c r="B65" s="4"/>
      <c r="C65" s="76"/>
      <c r="D65" s="99"/>
      <c r="E65" s="99"/>
      <c r="F65" s="99"/>
      <c r="G65" s="87"/>
      <c r="I65" s="100"/>
      <c r="J65" s="100"/>
      <c r="K65" s="100"/>
      <c r="L65" s="100"/>
      <c r="M65" s="26"/>
      <c r="N65" s="101"/>
      <c r="O65" s="26"/>
      <c r="P65" s="102"/>
      <c r="Q65" s="102"/>
      <c r="R65" s="102"/>
      <c r="S65" s="102"/>
      <c r="T65" s="102"/>
      <c r="U65" s="8"/>
      <c r="V65" s="75"/>
      <c r="W65" s="45"/>
      <c r="X65" s="45"/>
      <c r="Y65" s="105"/>
      <c r="Z65" s="105"/>
      <c r="AA65" s="135"/>
      <c r="AB65" s="89"/>
      <c r="AC65" s="45"/>
      <c r="AD65" s="45"/>
      <c r="AE65" s="45"/>
      <c r="AF65" s="45"/>
      <c r="AG65" s="45"/>
      <c r="AH65" s="45"/>
      <c r="AI65" s="45"/>
      <c r="AJ65" s="105"/>
      <c r="AK65" s="105"/>
      <c r="AL65" s="45"/>
      <c r="AM65" s="45"/>
      <c r="AN65" s="45"/>
      <c r="AO65" s="45"/>
      <c r="AP65" s="45"/>
      <c r="AQ65" s="45"/>
      <c r="AR65" s="45"/>
    </row>
    <row r="66" spans="2:67" ht="17.399999999999999" customHeight="1" x14ac:dyDescent="0.25">
      <c r="B66" s="4"/>
      <c r="C66" s="76"/>
      <c r="E66" s="99"/>
      <c r="G66" s="88" t="s">
        <v>38</v>
      </c>
      <c r="J66" s="154"/>
      <c r="K66" s="153">
        <f>+AB66</f>
        <v>0</v>
      </c>
      <c r="L66" s="154"/>
      <c r="N66" s="109" t="s">
        <v>77</v>
      </c>
      <c r="P66" s="155">
        <f>+BQ133</f>
        <v>0</v>
      </c>
      <c r="R66" s="156" t="s">
        <v>98</v>
      </c>
      <c r="S66" s="214">
        <f>+BR133</f>
        <v>0</v>
      </c>
      <c r="T66" s="214"/>
      <c r="U66" s="8"/>
      <c r="V66" s="75"/>
      <c r="W66" s="45"/>
      <c r="X66" s="45"/>
      <c r="Y66" s="105"/>
      <c r="Z66" s="105"/>
      <c r="AA66" s="135"/>
      <c r="AB66" s="89">
        <f>+SUM(AB60:AB65)</f>
        <v>0</v>
      </c>
      <c r="AC66" s="45"/>
      <c r="AD66" s="45"/>
      <c r="AE66" s="45"/>
      <c r="AF66" s="45"/>
      <c r="AG66" s="45"/>
      <c r="AH66" s="45"/>
      <c r="AI66" s="45"/>
      <c r="AJ66" s="105"/>
      <c r="AK66" s="105"/>
      <c r="AL66" s="45"/>
      <c r="AM66" s="45"/>
      <c r="AN66" s="45"/>
      <c r="AO66" s="45"/>
      <c r="AP66" s="45"/>
      <c r="AQ66" s="45"/>
      <c r="AR66" s="45"/>
    </row>
    <row r="67" spans="2:67" ht="5.4" customHeight="1" x14ac:dyDescent="0.25">
      <c r="B67" s="4"/>
      <c r="C67" s="76"/>
      <c r="E67" s="99"/>
      <c r="G67" s="88"/>
      <c r="I67" s="157"/>
      <c r="J67" s="157"/>
      <c r="K67" s="157"/>
      <c r="L67" s="157"/>
      <c r="M67" s="26"/>
      <c r="N67" s="114"/>
      <c r="O67" s="26"/>
      <c r="P67" s="158"/>
      <c r="Q67" s="158"/>
      <c r="R67" s="158"/>
      <c r="S67" s="158"/>
      <c r="T67" s="158"/>
      <c r="U67" s="8"/>
      <c r="V67" s="75"/>
      <c r="W67" s="45"/>
      <c r="X67" s="45"/>
      <c r="Y67" s="105"/>
      <c r="Z67" s="105"/>
      <c r="AA67" s="129"/>
      <c r="AB67" s="45"/>
      <c r="AC67" s="45"/>
      <c r="AD67" s="45"/>
      <c r="AE67" s="45"/>
      <c r="AF67" s="45"/>
      <c r="AG67" s="45"/>
      <c r="AH67" s="45"/>
      <c r="AI67" s="45"/>
      <c r="AJ67" s="105"/>
      <c r="AK67" s="105"/>
      <c r="AL67" s="45"/>
      <c r="AM67" s="45"/>
      <c r="AN67" s="45"/>
      <c r="AO67" s="45"/>
      <c r="AP67" s="45"/>
      <c r="AQ67" s="45"/>
      <c r="AR67" s="45"/>
    </row>
    <row r="68" spans="2:67" ht="17.399999999999999" customHeight="1" x14ac:dyDescent="0.25">
      <c r="B68" s="4"/>
      <c r="C68" s="76"/>
      <c r="G68" s="149" t="s">
        <v>99</v>
      </c>
      <c r="H68" s="150"/>
      <c r="I68" s="151"/>
      <c r="J68" s="159"/>
      <c r="K68" s="159">
        <f>+P66*K66</f>
        <v>0</v>
      </c>
      <c r="L68" s="217" t="s">
        <v>98</v>
      </c>
      <c r="M68" s="217"/>
      <c r="N68" s="218">
        <f>+S66*K66</f>
        <v>0</v>
      </c>
      <c r="O68" s="218"/>
      <c r="P68" s="23"/>
      <c r="Q68" s="5"/>
      <c r="R68" s="5"/>
      <c r="S68" s="5"/>
      <c r="T68" s="5"/>
      <c r="U68" s="8"/>
      <c r="V68" s="75"/>
      <c r="W68" s="45"/>
      <c r="X68" s="45"/>
      <c r="AC68" s="45"/>
      <c r="AD68" s="45"/>
      <c r="AE68" s="45"/>
      <c r="AF68" s="45"/>
      <c r="AG68" s="45"/>
      <c r="AH68" s="45"/>
      <c r="AI68" s="45"/>
      <c r="AN68" s="45"/>
      <c r="AO68" s="45"/>
      <c r="AP68" s="45"/>
      <c r="AQ68" s="45"/>
      <c r="AR68" s="45"/>
    </row>
    <row r="69" spans="2:67" ht="10.199999999999999" customHeight="1" thickBot="1" x14ac:dyDescent="0.3">
      <c r="B69" s="4"/>
      <c r="C69" s="79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9"/>
      <c r="R69" s="9"/>
      <c r="S69" s="9"/>
      <c r="T69" s="9"/>
      <c r="U69" s="10"/>
      <c r="V69" s="75"/>
      <c r="W69" s="45"/>
      <c r="X69" s="45"/>
      <c r="Y69" s="45"/>
      <c r="Z69" s="45"/>
      <c r="AA69" s="129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</row>
    <row r="70" spans="2:67" ht="10.199999999999999" customHeight="1" thickBot="1" x14ac:dyDescent="0.3">
      <c r="B70" s="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5"/>
      <c r="R70" s="5"/>
      <c r="S70" s="5"/>
      <c r="T70" s="5"/>
      <c r="U70" s="5"/>
      <c r="V70" s="75"/>
      <c r="W70" s="45"/>
      <c r="X70" s="45"/>
      <c r="Y70" s="45"/>
      <c r="Z70" s="45"/>
      <c r="AA70" s="129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2:67" ht="15" customHeight="1" x14ac:dyDescent="0.25">
      <c r="B71" s="4"/>
      <c r="C71" s="202" t="s">
        <v>47</v>
      </c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200"/>
      <c r="V71" s="41"/>
      <c r="W71" s="45"/>
      <c r="X71" s="45"/>
      <c r="Y71" s="45"/>
      <c r="Z71" s="45"/>
      <c r="AA71" s="129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</row>
    <row r="72" spans="2:67" ht="4.95" customHeight="1" x14ac:dyDescent="0.25">
      <c r="B72" s="4"/>
      <c r="C72" s="6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7"/>
      <c r="V72" s="41"/>
      <c r="W72" s="45"/>
      <c r="X72" s="45"/>
      <c r="Y72" s="45"/>
      <c r="Z72" s="45"/>
      <c r="AA72" s="129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</row>
    <row r="73" spans="2:67" ht="16.2" customHeight="1" x14ac:dyDescent="0.25">
      <c r="B73" s="4"/>
      <c r="C73" s="76"/>
      <c r="D73" s="23" t="s">
        <v>45</v>
      </c>
      <c r="E73" s="23"/>
      <c r="F73" s="23"/>
      <c r="G73" s="23"/>
      <c r="H73" s="23"/>
      <c r="I73" s="203"/>
      <c r="J73" s="203"/>
      <c r="K73" s="203"/>
      <c r="L73" s="203"/>
      <c r="M73" s="204" t="s">
        <v>46</v>
      </c>
      <c r="N73" s="204"/>
      <c r="O73" s="204"/>
      <c r="P73" s="204"/>
      <c r="Q73" s="203"/>
      <c r="R73" s="203"/>
      <c r="S73" s="203"/>
      <c r="T73" s="203"/>
      <c r="U73" s="8"/>
      <c r="V73" s="75"/>
      <c r="W73" s="45"/>
      <c r="X73" s="45"/>
      <c r="Y73" s="45"/>
      <c r="Z73" s="45"/>
      <c r="AA73" s="129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</row>
    <row r="74" spans="2:67" s="26" customFormat="1" ht="10.199999999999999" customHeight="1" x14ac:dyDescent="0.25">
      <c r="B74" s="24"/>
      <c r="C74" s="77"/>
      <c r="D74" s="46"/>
      <c r="E74" s="46"/>
      <c r="F74" s="46"/>
      <c r="G74" s="46"/>
      <c r="H74" s="46"/>
      <c r="I74" s="46"/>
      <c r="J74" s="52"/>
      <c r="K74" s="52"/>
      <c r="L74" s="52"/>
      <c r="M74" s="47"/>
      <c r="N74" s="46"/>
      <c r="O74" s="46"/>
      <c r="P74" s="46"/>
      <c r="Q74" s="46"/>
      <c r="R74" s="52"/>
      <c r="S74" s="52"/>
      <c r="T74" s="52"/>
      <c r="U74" s="25"/>
      <c r="V74" s="78"/>
      <c r="W74" s="47"/>
      <c r="X74" s="47"/>
      <c r="Y74" s="47"/>
      <c r="Z74" s="47"/>
      <c r="AA74" s="138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</row>
    <row r="75" spans="2:67" ht="16.2" customHeight="1" x14ac:dyDescent="0.25">
      <c r="B75" s="4"/>
      <c r="C75" s="76"/>
      <c r="D75" s="65" t="s">
        <v>48</v>
      </c>
      <c r="E75" s="66"/>
      <c r="F75" s="66"/>
      <c r="G75" s="66"/>
      <c r="H75" s="66"/>
      <c r="I75" s="203"/>
      <c r="J75" s="203"/>
      <c r="K75" s="203"/>
      <c r="L75" s="203"/>
      <c r="M75" s="87"/>
      <c r="N75" s="87" t="s">
        <v>49</v>
      </c>
      <c r="O75" s="87"/>
      <c r="P75" s="66"/>
      <c r="Q75" s="66"/>
      <c r="R75" s="52"/>
      <c r="S75" s="52"/>
      <c r="T75" s="52"/>
      <c r="U75" s="8"/>
      <c r="V75" s="75"/>
      <c r="W75" s="45"/>
      <c r="X75" s="45"/>
      <c r="Y75" s="45"/>
      <c r="Z75" s="45"/>
      <c r="AA75" s="129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</row>
    <row r="76" spans="2:67" ht="9" customHeight="1" thickBot="1" x14ac:dyDescent="0.3">
      <c r="B76" s="4"/>
      <c r="C76" s="79"/>
      <c r="D76" s="97"/>
      <c r="E76" s="80"/>
      <c r="F76" s="80"/>
      <c r="G76" s="80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96"/>
      <c r="V76" s="75"/>
      <c r="W76" s="45"/>
      <c r="X76" s="45"/>
      <c r="Y76" s="45"/>
      <c r="Z76" s="45"/>
      <c r="AA76" s="129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</row>
    <row r="77" spans="2:67" ht="10.199999999999999" customHeight="1" thickBot="1" x14ac:dyDescent="0.3">
      <c r="B77" s="81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75"/>
      <c r="W77" s="45"/>
      <c r="X77" s="37"/>
      <c r="Y77" s="37"/>
      <c r="Z77" s="37"/>
      <c r="AA77" s="140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</row>
    <row r="78" spans="2:67" ht="15" customHeight="1" x14ac:dyDescent="0.25">
      <c r="B78" s="4"/>
      <c r="C78" s="202" t="s">
        <v>18</v>
      </c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200"/>
      <c r="V78" s="75"/>
      <c r="W78" s="45"/>
      <c r="X78" s="36"/>
      <c r="Y78" s="36"/>
      <c r="Z78" s="36"/>
      <c r="AA78" s="129"/>
      <c r="AB78" s="45"/>
      <c r="AC78" s="45"/>
      <c r="AD78" s="45"/>
      <c r="AE78" s="45"/>
      <c r="AF78" s="45"/>
      <c r="AG78" s="45"/>
      <c r="AH78" s="45"/>
      <c r="AI78" s="45"/>
      <c r="AJ78" s="36"/>
      <c r="AK78" s="36"/>
      <c r="AL78" s="45"/>
      <c r="AM78" s="45"/>
      <c r="AN78" s="45"/>
      <c r="AO78" s="45"/>
      <c r="AP78" s="45"/>
      <c r="AQ78" s="45"/>
      <c r="AR78" s="45"/>
    </row>
    <row r="79" spans="2:67" ht="4.95" hidden="1" customHeight="1" x14ac:dyDescent="0.25">
      <c r="B79" s="4"/>
      <c r="C79" s="6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7"/>
      <c r="V79" s="75"/>
      <c r="W79" s="45"/>
      <c r="X79" s="36"/>
      <c r="Y79" s="36"/>
      <c r="Z79" s="36"/>
      <c r="AA79" s="129"/>
      <c r="AB79" s="45"/>
      <c r="AC79" s="45"/>
      <c r="AD79" s="45"/>
      <c r="AE79" s="45"/>
      <c r="AF79" s="45"/>
      <c r="AG79" s="45"/>
      <c r="AH79" s="45"/>
      <c r="AI79" s="45"/>
      <c r="AJ79" s="36"/>
      <c r="AK79" s="36"/>
      <c r="AL79" s="45"/>
      <c r="AM79" s="45"/>
      <c r="AN79" s="45"/>
      <c r="AO79" s="45"/>
      <c r="AP79" s="45"/>
      <c r="AQ79" s="45"/>
      <c r="AR79" s="45"/>
    </row>
    <row r="80" spans="2:67" ht="10.199999999999999" hidden="1" customHeight="1" x14ac:dyDescent="0.25">
      <c r="B80" s="4"/>
      <c r="C80" s="6"/>
      <c r="D80" s="39"/>
      <c r="E80" s="39"/>
      <c r="F80" s="39"/>
      <c r="G80" s="220"/>
      <c r="H80" s="220"/>
      <c r="I80" s="220"/>
      <c r="J80" s="220"/>
      <c r="K80" s="39"/>
      <c r="L80" s="40"/>
      <c r="M80" s="40"/>
      <c r="N80" s="50"/>
      <c r="O80" s="50"/>
      <c r="P80" s="40"/>
      <c r="Q80" s="40"/>
      <c r="R80" s="40"/>
      <c r="S80" s="40"/>
      <c r="T80" s="40"/>
      <c r="U80" s="7"/>
      <c r="V80" s="75"/>
      <c r="W80" s="45"/>
      <c r="X80" s="36"/>
      <c r="Y80" s="36"/>
      <c r="Z80" s="36"/>
      <c r="AA80" s="129"/>
      <c r="AB80" s="45"/>
      <c r="AC80" s="45"/>
      <c r="AD80" s="45"/>
      <c r="AE80" s="45"/>
      <c r="AF80" s="45"/>
      <c r="AG80" s="45"/>
      <c r="AH80" s="45"/>
      <c r="AI80" s="45"/>
      <c r="AJ80" s="36"/>
      <c r="AK80" s="36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BL80" s="45"/>
      <c r="BM80" s="45"/>
      <c r="BN80" s="45"/>
      <c r="BO80" s="45"/>
    </row>
    <row r="81" spans="2:67" ht="14.4" customHeight="1" x14ac:dyDescent="0.25">
      <c r="B81" s="4"/>
      <c r="C81" s="6"/>
      <c r="D81" s="39"/>
      <c r="E81" s="225" t="s">
        <v>19</v>
      </c>
      <c r="F81" s="225"/>
      <c r="G81" s="223">
        <f>+K35+K46+K57+K68</f>
        <v>12</v>
      </c>
      <c r="H81" s="224"/>
      <c r="I81" s="224"/>
      <c r="J81" s="224"/>
      <c r="K81" s="224"/>
      <c r="L81" s="45"/>
      <c r="M81" s="45"/>
      <c r="N81" s="216" t="s">
        <v>15</v>
      </c>
      <c r="O81" s="216"/>
      <c r="P81" s="223">
        <f>+N68+N57+N46+N35</f>
        <v>1.32</v>
      </c>
      <c r="Q81" s="224"/>
      <c r="R81" s="224"/>
      <c r="S81" s="224"/>
      <c r="T81" s="224"/>
      <c r="U81" s="7"/>
      <c r="V81" s="75"/>
      <c r="W81" s="45"/>
      <c r="X81" s="45"/>
      <c r="Y81" s="45"/>
      <c r="Z81" s="45"/>
      <c r="AA81" s="129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BL81" s="45"/>
      <c r="BM81" s="45"/>
      <c r="BN81" s="45"/>
      <c r="BO81" s="45"/>
    </row>
    <row r="82" spans="2:67" ht="14.4" customHeight="1" x14ac:dyDescent="0.25">
      <c r="B82" s="4"/>
      <c r="C82" s="6"/>
      <c r="D82" s="39"/>
      <c r="E82" s="187" t="s">
        <v>20</v>
      </c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  <c r="T82" s="187"/>
      <c r="U82" s="7"/>
      <c r="V82" s="75"/>
      <c r="W82" s="45"/>
      <c r="X82" s="45"/>
      <c r="Y82" s="45"/>
      <c r="Z82" s="45"/>
      <c r="AA82" s="129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BL82" s="45"/>
      <c r="BM82" s="45"/>
      <c r="BN82" s="45"/>
      <c r="BO82" s="45"/>
    </row>
    <row r="83" spans="2:67" ht="5.4" customHeight="1" thickBot="1" x14ac:dyDescent="0.3">
      <c r="B83" s="4"/>
      <c r="C83" s="11"/>
      <c r="D83" s="22"/>
      <c r="E83" s="38"/>
      <c r="F83" s="190"/>
      <c r="G83" s="190"/>
      <c r="H83" s="38"/>
      <c r="I83" s="12"/>
      <c r="J83" s="12"/>
      <c r="K83" s="12"/>
      <c r="L83" s="12"/>
      <c r="M83" s="82"/>
      <c r="N83" s="82"/>
      <c r="O83" s="12"/>
      <c r="P83" s="12"/>
      <c r="Q83" s="12"/>
      <c r="R83" s="12"/>
      <c r="S83" s="12"/>
      <c r="T83" s="12"/>
      <c r="U83" s="13"/>
      <c r="V83" s="75"/>
      <c r="W83" s="45"/>
      <c r="X83" s="45"/>
      <c r="Y83" s="45"/>
      <c r="Z83" s="45"/>
      <c r="AA83" s="129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BL83" s="45"/>
      <c r="BM83" s="45"/>
      <c r="BN83" s="45"/>
      <c r="BO83" s="45"/>
    </row>
    <row r="84" spans="2:67" ht="4.8" customHeight="1" x14ac:dyDescent="0.25">
      <c r="B84" s="4"/>
      <c r="C84" s="62"/>
      <c r="D84" s="30"/>
      <c r="E84" s="21"/>
      <c r="F84" s="69"/>
      <c r="G84" s="69"/>
      <c r="H84" s="21"/>
      <c r="I84" s="62"/>
      <c r="J84" s="62"/>
      <c r="K84" s="62"/>
      <c r="L84" s="62"/>
      <c r="M84" s="45"/>
      <c r="N84" s="45"/>
      <c r="O84" s="62"/>
      <c r="P84" s="62"/>
      <c r="Q84" s="62"/>
      <c r="R84" s="62"/>
      <c r="S84" s="62"/>
      <c r="T84" s="62"/>
      <c r="U84" s="62"/>
      <c r="V84" s="75"/>
      <c r="W84" s="45"/>
      <c r="X84" s="45"/>
      <c r="Y84" s="45"/>
      <c r="Z84" s="45"/>
      <c r="AA84" s="129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BL84" s="45"/>
      <c r="BM84" s="45"/>
      <c r="BN84" s="45"/>
      <c r="BO84" s="45"/>
    </row>
    <row r="85" spans="2:67" ht="12.75" customHeight="1" x14ac:dyDescent="0.25">
      <c r="B85" s="14"/>
      <c r="C85" s="188" t="str">
        <f>+Foglio2!B5</f>
        <v>Dichiaro di essere a conoscenza che la Contraente ha sottoscritto per conto dei propri clienti con Europ  Assistance Italia S.p.A. la Convenzione n°42174Q</v>
      </c>
      <c r="D85" s="188"/>
      <c r="E85" s="188"/>
      <c r="F85" s="188"/>
      <c r="G85" s="188"/>
      <c r="H85" s="188"/>
      <c r="I85" s="188"/>
      <c r="J85" s="188"/>
      <c r="K85" s="188"/>
      <c r="L85" s="16"/>
      <c r="M85" s="191" t="s">
        <v>21</v>
      </c>
      <c r="N85" s="192"/>
      <c r="O85" s="192"/>
      <c r="P85" s="192"/>
      <c r="Q85" s="192"/>
      <c r="R85" s="192"/>
      <c r="S85" s="192"/>
      <c r="T85" s="192"/>
      <c r="U85" s="192"/>
      <c r="V85" s="15"/>
      <c r="W85" s="45"/>
      <c r="X85" s="45"/>
      <c r="Y85" s="45"/>
      <c r="Z85" s="45"/>
      <c r="AA85" s="129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BL85" s="45"/>
      <c r="BM85" s="45"/>
      <c r="BN85" s="45"/>
      <c r="BO85" s="45"/>
    </row>
    <row r="86" spans="2:67" ht="15.6" customHeight="1" x14ac:dyDescent="0.25">
      <c r="B86" s="14"/>
      <c r="C86" s="188"/>
      <c r="D86" s="188"/>
      <c r="E86" s="188"/>
      <c r="F86" s="188"/>
      <c r="G86" s="188"/>
      <c r="H86" s="188"/>
      <c r="I86" s="188"/>
      <c r="J86" s="188"/>
      <c r="K86" s="188"/>
      <c r="L86" s="16"/>
      <c r="M86" s="192"/>
      <c r="N86" s="192"/>
      <c r="O86" s="192"/>
      <c r="P86" s="192"/>
      <c r="Q86" s="192"/>
      <c r="R86" s="192"/>
      <c r="S86" s="192"/>
      <c r="T86" s="192"/>
      <c r="U86" s="192"/>
      <c r="V86" s="15"/>
      <c r="W86" s="45"/>
      <c r="X86" s="45"/>
      <c r="Z86" s="45"/>
      <c r="AA86" s="129"/>
      <c r="AB86" s="45"/>
      <c r="AC86" s="45"/>
      <c r="AD86" s="45"/>
      <c r="AE86" s="45"/>
      <c r="AF86" s="45"/>
      <c r="AG86" s="45"/>
      <c r="AH86" s="45"/>
      <c r="AI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BL86" s="45"/>
      <c r="BM86" s="45"/>
      <c r="BN86" s="45"/>
      <c r="BO86" s="45"/>
    </row>
    <row r="87" spans="2:67" ht="4.8" customHeight="1" x14ac:dyDescent="0.25">
      <c r="B87" s="14"/>
      <c r="C87" s="186" t="s">
        <v>22</v>
      </c>
      <c r="D87" s="186"/>
      <c r="E87" s="186"/>
      <c r="F87" s="186"/>
      <c r="G87" s="186"/>
      <c r="H87" s="186"/>
      <c r="I87" s="186"/>
      <c r="J87" s="186"/>
      <c r="K87" s="186"/>
      <c r="L87" s="16"/>
      <c r="M87" s="1"/>
      <c r="N87" s="1"/>
      <c r="O87" s="1"/>
      <c r="P87" s="1"/>
      <c r="Q87" s="1"/>
      <c r="R87" s="1"/>
      <c r="S87" s="1"/>
      <c r="T87" s="1"/>
      <c r="U87" s="1"/>
      <c r="V87" s="15"/>
      <c r="W87" s="45"/>
      <c r="X87" s="45"/>
      <c r="Z87" s="45"/>
      <c r="AA87" s="129"/>
      <c r="AB87" s="45"/>
      <c r="AC87" s="45"/>
      <c r="AD87" s="45"/>
      <c r="AE87" s="45"/>
      <c r="AF87" s="45"/>
      <c r="AG87" s="45"/>
      <c r="AH87" s="45"/>
      <c r="AI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BL87" s="45"/>
      <c r="BM87" s="45"/>
      <c r="BN87" s="45"/>
      <c r="BO87" s="45"/>
    </row>
    <row r="88" spans="2:67" ht="12.75" customHeight="1" x14ac:dyDescent="0.3">
      <c r="B88" s="14"/>
      <c r="C88" s="186"/>
      <c r="D88" s="186"/>
      <c r="E88" s="186"/>
      <c r="F88" s="186"/>
      <c r="G88" s="186"/>
      <c r="H88" s="186"/>
      <c r="I88" s="186"/>
      <c r="J88" s="186"/>
      <c r="K88" s="186"/>
      <c r="L88" s="16"/>
      <c r="M88" s="222" t="s">
        <v>31</v>
      </c>
      <c r="N88" s="222"/>
      <c r="O88" s="222"/>
      <c r="P88" s="222"/>
      <c r="Q88" s="222"/>
      <c r="R88" s="222"/>
      <c r="S88" s="222"/>
      <c r="T88" s="222"/>
      <c r="U88" s="222"/>
      <c r="V88" s="15"/>
      <c r="W88" s="54"/>
      <c r="X88" s="54"/>
      <c r="Z88" s="54"/>
      <c r="AA88" s="141"/>
      <c r="AB88" s="54"/>
      <c r="AC88" s="54"/>
      <c r="AD88" s="54"/>
      <c r="AE88" s="54"/>
      <c r="AF88" s="54"/>
      <c r="AG88" s="54"/>
      <c r="AH88" s="54"/>
      <c r="AI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5"/>
      <c r="BL88" s="54"/>
      <c r="BM88" s="54"/>
      <c r="BN88" s="54"/>
      <c r="BO88" s="54"/>
    </row>
    <row r="89" spans="2:67" ht="15" customHeight="1" x14ac:dyDescent="0.25">
      <c r="B89" s="14"/>
      <c r="C89" s="186"/>
      <c r="D89" s="186"/>
      <c r="E89" s="186"/>
      <c r="F89" s="186"/>
      <c r="G89" s="186"/>
      <c r="H89" s="186"/>
      <c r="I89" s="186"/>
      <c r="J89" s="186"/>
      <c r="K89" s="186"/>
      <c r="L89" s="1"/>
      <c r="M89" s="222"/>
      <c r="N89" s="222"/>
      <c r="O89" s="222"/>
      <c r="P89" s="222"/>
      <c r="Q89" s="222"/>
      <c r="R89" s="222"/>
      <c r="S89" s="222"/>
      <c r="T89" s="222"/>
      <c r="U89" s="222"/>
      <c r="V89" s="161"/>
      <c r="W89" s="45"/>
      <c r="X89" s="45"/>
      <c r="Z89" s="45"/>
      <c r="AA89" s="129"/>
      <c r="AB89" s="45"/>
      <c r="AC89" s="45"/>
      <c r="AD89" s="45"/>
      <c r="AE89" s="45"/>
      <c r="AF89" s="45"/>
      <c r="AG89" s="57"/>
      <c r="AH89" s="57"/>
      <c r="AI89" s="57"/>
      <c r="AK89" s="45"/>
      <c r="AL89" s="45"/>
      <c r="AM89" s="45"/>
      <c r="AN89" s="45"/>
      <c r="AO89" s="45"/>
      <c r="AP89" s="45"/>
      <c r="AQ89" s="45"/>
      <c r="AR89" s="57"/>
      <c r="AS89" s="57"/>
      <c r="AT89" s="57"/>
      <c r="AU89" s="57"/>
      <c r="AV89" s="57"/>
      <c r="AW89" s="57"/>
      <c r="AX89" s="55"/>
      <c r="BL89" s="57"/>
      <c r="BM89" s="57"/>
      <c r="BN89" s="57"/>
      <c r="BO89" s="57"/>
    </row>
    <row r="90" spans="2:67" ht="12.75" customHeight="1" x14ac:dyDescent="0.25">
      <c r="B90" s="14"/>
      <c r="C90" s="186"/>
      <c r="D90" s="186"/>
      <c r="E90" s="186"/>
      <c r="F90" s="186"/>
      <c r="G90" s="186"/>
      <c r="H90" s="186"/>
      <c r="I90" s="186"/>
      <c r="J90" s="186"/>
      <c r="K90" s="186"/>
      <c r="L90" s="49"/>
      <c r="M90" s="222"/>
      <c r="N90" s="222"/>
      <c r="O90" s="222"/>
      <c r="P90" s="222"/>
      <c r="Q90" s="222"/>
      <c r="R90" s="222"/>
      <c r="S90" s="222"/>
      <c r="T90" s="222"/>
      <c r="U90" s="222"/>
      <c r="V90" s="161"/>
      <c r="W90" s="45"/>
      <c r="X90" s="45"/>
      <c r="Z90" s="45"/>
      <c r="AA90" s="129"/>
      <c r="AB90" s="45"/>
      <c r="AC90" s="45"/>
      <c r="AD90" s="45"/>
      <c r="AE90" s="45"/>
      <c r="AF90" s="45"/>
      <c r="AG90" s="45"/>
      <c r="AH90" s="58"/>
      <c r="AI90" s="58"/>
      <c r="AK90" s="45"/>
      <c r="AL90" s="45"/>
      <c r="AM90" s="45"/>
      <c r="AN90" s="45"/>
      <c r="AO90" s="45"/>
      <c r="AP90" s="45"/>
      <c r="AQ90" s="45"/>
      <c r="AR90" s="45"/>
      <c r="AS90" s="58"/>
      <c r="AT90" s="58"/>
      <c r="AU90" s="58"/>
      <c r="AV90" s="58"/>
      <c r="AW90" s="58"/>
      <c r="AX90" s="58"/>
      <c r="BL90" s="58"/>
      <c r="BM90" s="58"/>
      <c r="BN90" s="58"/>
      <c r="BO90" s="58"/>
    </row>
    <row r="91" spans="2:67" ht="12.75" customHeight="1" x14ac:dyDescent="0.25">
      <c r="B91" s="14"/>
      <c r="C91" s="185" t="s">
        <v>43</v>
      </c>
      <c r="D91" s="185"/>
      <c r="E91" s="185"/>
      <c r="F91" s="185"/>
      <c r="G91" s="185"/>
      <c r="H91" s="185"/>
      <c r="I91" s="185"/>
      <c r="J91" s="185"/>
      <c r="K91" s="185"/>
      <c r="L91" s="49"/>
      <c r="M91" s="222"/>
      <c r="N91" s="222"/>
      <c r="O91" s="222"/>
      <c r="P91" s="222"/>
      <c r="Q91" s="222"/>
      <c r="R91" s="222"/>
      <c r="S91" s="222"/>
      <c r="T91" s="222"/>
      <c r="U91" s="222"/>
      <c r="V91" s="161"/>
      <c r="W91" s="45"/>
      <c r="X91" s="45"/>
      <c r="Z91" s="45"/>
      <c r="AA91" s="129"/>
      <c r="AB91" s="45"/>
      <c r="AC91" s="45"/>
      <c r="AD91" s="45"/>
      <c r="AE91" s="45"/>
      <c r="AF91" s="45"/>
      <c r="AG91" s="45"/>
      <c r="AH91" s="58"/>
      <c r="AI91" s="58"/>
      <c r="AK91" s="45"/>
      <c r="AL91" s="45"/>
      <c r="AM91" s="45"/>
      <c r="AN91" s="45"/>
      <c r="AO91" s="45"/>
      <c r="AP91" s="45"/>
      <c r="AQ91" s="45"/>
      <c r="AR91" s="45"/>
      <c r="AS91" s="58"/>
      <c r="AT91" s="58"/>
      <c r="AU91" s="58"/>
      <c r="AV91" s="58"/>
      <c r="AW91" s="58"/>
      <c r="AX91" s="58"/>
      <c r="BL91" s="58"/>
      <c r="BM91" s="58"/>
      <c r="BN91" s="58"/>
      <c r="BO91" s="58"/>
    </row>
    <row r="92" spans="2:67" ht="15.6" customHeight="1" x14ac:dyDescent="0.25">
      <c r="B92" s="14"/>
      <c r="C92" s="185"/>
      <c r="D92" s="185"/>
      <c r="E92" s="185"/>
      <c r="F92" s="185"/>
      <c r="G92" s="185"/>
      <c r="H92" s="185"/>
      <c r="I92" s="185"/>
      <c r="J92" s="185"/>
      <c r="K92" s="185"/>
      <c r="L92" s="49"/>
      <c r="M92" s="222"/>
      <c r="N92" s="222"/>
      <c r="O92" s="222"/>
      <c r="P92" s="222"/>
      <c r="Q92" s="222"/>
      <c r="R92" s="222"/>
      <c r="S92" s="222"/>
      <c r="T92" s="222"/>
      <c r="U92" s="222"/>
      <c r="V92" s="161"/>
      <c r="W92" s="58"/>
      <c r="X92" s="45"/>
      <c r="Z92" s="45"/>
      <c r="AA92" s="129"/>
      <c r="AB92" s="45"/>
      <c r="AC92" s="45"/>
      <c r="AD92" s="45"/>
      <c r="AE92" s="45"/>
      <c r="AF92" s="45"/>
      <c r="AG92" s="45"/>
      <c r="AH92" s="58"/>
      <c r="AI92" s="58"/>
      <c r="AK92" s="45"/>
      <c r="AL92" s="45"/>
      <c r="AM92" s="45"/>
      <c r="AN92" s="45"/>
      <c r="AO92" s="45"/>
      <c r="AP92" s="45"/>
      <c r="AQ92" s="45"/>
      <c r="AR92" s="45"/>
      <c r="AS92" s="58"/>
      <c r="AT92" s="58"/>
      <c r="AU92" s="58"/>
      <c r="AV92" s="58"/>
      <c r="AW92" s="58"/>
      <c r="AX92" s="58"/>
      <c r="BL92" s="58"/>
      <c r="BM92" s="58"/>
      <c r="BN92" s="58"/>
      <c r="BO92" s="58"/>
    </row>
    <row r="93" spans="2:67" ht="9" customHeight="1" x14ac:dyDescent="0.25">
      <c r="B93" s="14"/>
      <c r="C93" s="185"/>
      <c r="D93" s="185"/>
      <c r="E93" s="185"/>
      <c r="F93" s="185"/>
      <c r="G93" s="185"/>
      <c r="H93" s="185"/>
      <c r="I93" s="185"/>
      <c r="J93" s="185"/>
      <c r="K93" s="185"/>
      <c r="L93" s="49"/>
      <c r="M93" s="222"/>
      <c r="N93" s="222"/>
      <c r="O93" s="222"/>
      <c r="P93" s="222"/>
      <c r="Q93" s="222"/>
      <c r="R93" s="222"/>
      <c r="S93" s="222"/>
      <c r="T93" s="222"/>
      <c r="U93" s="222"/>
      <c r="V93" s="161"/>
      <c r="W93" s="58"/>
      <c r="X93" s="45"/>
      <c r="Z93" s="45"/>
      <c r="AA93" s="129"/>
      <c r="AB93" s="45"/>
      <c r="AC93" s="45"/>
      <c r="AD93" s="45"/>
      <c r="AE93" s="45"/>
      <c r="AF93" s="45"/>
      <c r="AG93" s="45"/>
      <c r="AH93" s="58"/>
      <c r="AI93" s="58"/>
      <c r="AK93" s="45"/>
      <c r="AL93" s="45"/>
      <c r="AM93" s="45"/>
      <c r="AN93" s="45"/>
      <c r="AO93" s="45"/>
      <c r="AP93" s="45"/>
      <c r="AQ93" s="45"/>
      <c r="AR93" s="45"/>
      <c r="AS93" s="58"/>
      <c r="AT93" s="58"/>
      <c r="AU93" s="58"/>
      <c r="AV93" s="58"/>
      <c r="AW93" s="58"/>
      <c r="AX93" s="58"/>
      <c r="BL93" s="58"/>
      <c r="BM93" s="58"/>
      <c r="BN93" s="58"/>
      <c r="BO93" s="58"/>
    </row>
    <row r="94" spans="2:67" ht="4.2" customHeight="1" x14ac:dyDescent="0.3">
      <c r="B94" s="14"/>
      <c r="C94" s="185"/>
      <c r="D94" s="185"/>
      <c r="E94" s="185"/>
      <c r="F94" s="185"/>
      <c r="G94" s="185"/>
      <c r="H94" s="185"/>
      <c r="I94" s="185"/>
      <c r="J94" s="185"/>
      <c r="K94" s="185"/>
      <c r="L94" s="49"/>
      <c r="M94" s="160"/>
      <c r="N94" s="160"/>
      <c r="O94" s="160"/>
      <c r="P94" s="160"/>
      <c r="Q94" s="160"/>
      <c r="R94" s="160"/>
      <c r="S94" s="160"/>
      <c r="T94" s="160"/>
      <c r="U94" s="160"/>
      <c r="V94" s="161"/>
      <c r="W94" s="54"/>
      <c r="X94" s="45"/>
      <c r="Z94" s="45"/>
      <c r="AA94" s="129"/>
      <c r="AB94" s="45"/>
      <c r="AC94" s="45"/>
      <c r="AD94" s="45"/>
      <c r="AE94" s="45"/>
      <c r="AF94" s="45"/>
      <c r="AG94" s="45"/>
      <c r="AH94" s="54"/>
      <c r="AI94" s="54"/>
      <c r="AK94" s="45"/>
      <c r="AL94" s="45"/>
      <c r="AM94" s="45"/>
      <c r="AN94" s="45"/>
      <c r="AO94" s="45"/>
      <c r="AP94" s="45"/>
      <c r="AQ94" s="45"/>
      <c r="AR94" s="45"/>
      <c r="AS94" s="54"/>
      <c r="AT94" s="54"/>
      <c r="AU94" s="54"/>
      <c r="AV94" s="54"/>
      <c r="AW94" s="54"/>
      <c r="AX94" s="54"/>
      <c r="BL94" s="54"/>
      <c r="BM94" s="54"/>
      <c r="BN94" s="54"/>
      <c r="BO94" s="54"/>
    </row>
    <row r="95" spans="2:67" ht="12.75" hidden="1" customHeight="1" x14ac:dyDescent="0.25">
      <c r="B95" s="14"/>
      <c r="C95" s="185" t="s">
        <v>42</v>
      </c>
      <c r="D95" s="185"/>
      <c r="E95" s="185"/>
      <c r="F95" s="185"/>
      <c r="G95" s="185"/>
      <c r="H95" s="185"/>
      <c r="I95" s="185"/>
      <c r="J95" s="185"/>
      <c r="K95" s="185"/>
      <c r="L95" s="49"/>
      <c r="M95" s="56"/>
      <c r="N95" s="53"/>
      <c r="O95" s="53"/>
      <c r="P95" s="53"/>
      <c r="Q95" s="53"/>
      <c r="R95" s="53"/>
      <c r="S95" s="53"/>
      <c r="T95" s="53"/>
      <c r="U95" s="53"/>
      <c r="V95" s="59"/>
      <c r="W95" s="58"/>
      <c r="X95" s="58"/>
      <c r="Z95" s="58"/>
      <c r="AA95" s="142"/>
      <c r="AB95" s="58"/>
      <c r="AC95" s="58"/>
      <c r="AD95" s="58"/>
      <c r="AE95" s="58"/>
      <c r="AF95" s="58"/>
      <c r="AG95" s="58"/>
      <c r="AH95" s="58"/>
      <c r="AI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BL95" s="58"/>
      <c r="BM95" s="58"/>
      <c r="BN95" s="58"/>
      <c r="BO95" s="58"/>
    </row>
    <row r="96" spans="2:67" ht="12.75" customHeight="1" x14ac:dyDescent="0.25">
      <c r="B96" s="14"/>
      <c r="C96" s="185"/>
      <c r="D96" s="185"/>
      <c r="E96" s="185"/>
      <c r="F96" s="185"/>
      <c r="G96" s="185"/>
      <c r="H96" s="185"/>
      <c r="I96" s="185"/>
      <c r="J96" s="185"/>
      <c r="K96" s="185"/>
      <c r="L96" s="49"/>
      <c r="M96" s="183"/>
      <c r="N96" s="183"/>
      <c r="O96" s="183"/>
      <c r="P96" s="183"/>
      <c r="Q96" s="183"/>
      <c r="R96" s="183"/>
      <c r="S96" s="183"/>
      <c r="T96" s="183"/>
      <c r="U96" s="183"/>
      <c r="V96" s="15"/>
      <c r="W96" s="58"/>
      <c r="X96" s="58"/>
      <c r="Z96" s="58"/>
      <c r="AA96" s="142"/>
      <c r="AB96" s="58"/>
      <c r="AC96" s="58"/>
      <c r="AD96" s="58"/>
      <c r="AE96" s="58"/>
      <c r="AF96" s="58"/>
      <c r="AG96" s="58"/>
      <c r="AH96" s="58"/>
      <c r="AI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BL96" s="58"/>
      <c r="BM96" s="58"/>
      <c r="BN96" s="58"/>
      <c r="BO96" s="58"/>
    </row>
    <row r="97" spans="2:67" ht="12.75" customHeight="1" x14ac:dyDescent="0.25">
      <c r="B97" s="14"/>
      <c r="C97" s="185"/>
      <c r="D97" s="185"/>
      <c r="E97" s="185"/>
      <c r="F97" s="185"/>
      <c r="G97" s="185"/>
      <c r="H97" s="185"/>
      <c r="I97" s="185"/>
      <c r="J97" s="185"/>
      <c r="K97" s="185"/>
      <c r="L97" s="49"/>
      <c r="M97" s="184" t="s">
        <v>23</v>
      </c>
      <c r="N97" s="184"/>
      <c r="O97" s="184"/>
      <c r="P97" s="184"/>
      <c r="Q97" s="184"/>
      <c r="R97" s="184"/>
      <c r="S97" s="184"/>
      <c r="T97" s="184"/>
      <c r="U97" s="184"/>
      <c r="V97" s="15"/>
      <c r="W97" s="58"/>
      <c r="X97" s="58"/>
      <c r="Z97" s="58"/>
      <c r="AA97" s="142"/>
      <c r="AB97" s="58"/>
      <c r="AC97" s="58"/>
      <c r="AD97" s="58"/>
      <c r="AE97" s="58"/>
      <c r="AF97" s="58"/>
      <c r="AG97" s="58"/>
      <c r="AH97" s="58"/>
      <c r="AI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BL97" s="58"/>
      <c r="BM97" s="58"/>
      <c r="BN97" s="58"/>
      <c r="BO97" s="58"/>
    </row>
    <row r="98" spans="2:67" ht="12.75" customHeight="1" x14ac:dyDescent="0.25">
      <c r="B98" s="14"/>
      <c r="C98" s="185"/>
      <c r="D98" s="185"/>
      <c r="E98" s="185"/>
      <c r="F98" s="185"/>
      <c r="G98" s="185"/>
      <c r="H98" s="185"/>
      <c r="I98" s="185"/>
      <c r="J98" s="185"/>
      <c r="K98" s="185"/>
      <c r="L98" s="49"/>
      <c r="M98" s="227" t="s">
        <v>27</v>
      </c>
      <c r="N98" s="227"/>
      <c r="O98" s="227"/>
      <c r="P98" s="227"/>
      <c r="Q98" s="227"/>
      <c r="R98" s="227"/>
      <c r="S98" s="227"/>
      <c r="T98" s="227"/>
      <c r="U98" s="227"/>
      <c r="V98" s="15"/>
      <c r="W98" s="57"/>
      <c r="X98" s="57"/>
      <c r="Z98" s="57"/>
      <c r="AA98" s="143"/>
      <c r="AB98" s="57"/>
      <c r="AC98" s="57"/>
      <c r="AD98" s="57"/>
      <c r="AE98" s="57"/>
      <c r="AF98" s="57"/>
      <c r="AG98" s="57"/>
      <c r="AH98" s="57"/>
      <c r="AI98" s="57"/>
      <c r="AK98" s="57"/>
      <c r="AL98" s="57"/>
      <c r="AM98" s="57"/>
      <c r="AN98" s="57"/>
      <c r="AO98" s="57"/>
      <c r="AP98" s="57"/>
      <c r="AQ98" s="57"/>
      <c r="AR98" s="57"/>
      <c r="AS98" s="57"/>
      <c r="AT98" s="57"/>
      <c r="AU98" s="57"/>
      <c r="AV98" s="57"/>
      <c r="AW98" s="57"/>
      <c r="AX98" s="57"/>
      <c r="BL98" s="57"/>
      <c r="BM98" s="57"/>
      <c r="BN98" s="57"/>
      <c r="BO98" s="57"/>
    </row>
    <row r="99" spans="2:67" ht="12.75" customHeight="1" x14ac:dyDescent="0.25">
      <c r="B99" s="14"/>
      <c r="C99" s="185"/>
      <c r="D99" s="185"/>
      <c r="E99" s="185"/>
      <c r="F99" s="185"/>
      <c r="G99" s="185"/>
      <c r="H99" s="185"/>
      <c r="I99" s="185"/>
      <c r="J99" s="185"/>
      <c r="K99" s="185"/>
      <c r="L99" s="49"/>
      <c r="M99" s="226" t="s">
        <v>28</v>
      </c>
      <c r="N99" s="226"/>
      <c r="O99" s="226"/>
      <c r="P99" s="226"/>
      <c r="Q99" s="226"/>
      <c r="R99" s="226"/>
      <c r="S99" s="226"/>
      <c r="T99" s="226"/>
      <c r="U99" s="226"/>
      <c r="V99" s="15"/>
      <c r="W99" s="58"/>
      <c r="X99" s="58"/>
      <c r="Z99" s="58"/>
      <c r="AA99" s="142"/>
      <c r="AB99" s="58"/>
      <c r="AC99" s="58"/>
      <c r="AD99" s="58"/>
      <c r="AE99" s="58"/>
      <c r="AF99" s="58"/>
      <c r="AG99" s="58"/>
      <c r="AH99" s="58"/>
      <c r="AI99" s="58"/>
      <c r="AK99" s="58"/>
      <c r="AL99" s="58"/>
      <c r="AM99" s="58"/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BL99" s="58"/>
      <c r="BM99" s="58"/>
      <c r="BN99" s="58"/>
      <c r="BO99" s="58"/>
    </row>
    <row r="100" spans="2:67" ht="12.75" customHeight="1" x14ac:dyDescent="0.25">
      <c r="B100" s="14"/>
      <c r="C100" s="185"/>
      <c r="D100" s="185"/>
      <c r="E100" s="185"/>
      <c r="F100" s="185"/>
      <c r="G100" s="185"/>
      <c r="H100" s="185"/>
      <c r="I100" s="185"/>
      <c r="J100" s="185"/>
      <c r="K100" s="185"/>
      <c r="L100" s="49"/>
      <c r="M100" s="226"/>
      <c r="N100" s="226"/>
      <c r="O100" s="226"/>
      <c r="P100" s="226"/>
      <c r="Q100" s="226"/>
      <c r="R100" s="226"/>
      <c r="S100" s="226"/>
      <c r="T100" s="226"/>
      <c r="U100" s="226"/>
      <c r="V100" s="15"/>
      <c r="W100" s="55"/>
      <c r="X100" s="55"/>
      <c r="Z100" s="55"/>
      <c r="AA100" s="144"/>
      <c r="AB100" s="55"/>
      <c r="AC100" s="55"/>
      <c r="AD100" s="55"/>
      <c r="AE100" s="55"/>
      <c r="AF100" s="55"/>
      <c r="AG100" s="55"/>
      <c r="AH100" s="55"/>
      <c r="AI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BL100" s="55"/>
      <c r="BM100" s="55"/>
      <c r="BN100" s="55"/>
      <c r="BO100" s="55"/>
    </row>
    <row r="101" spans="2:67" ht="12.75" customHeight="1" x14ac:dyDescent="0.25">
      <c r="B101" s="14"/>
      <c r="C101" s="185"/>
      <c r="D101" s="185"/>
      <c r="E101" s="185"/>
      <c r="F101" s="185"/>
      <c r="G101" s="185"/>
      <c r="H101" s="185"/>
      <c r="I101" s="185"/>
      <c r="J101" s="185"/>
      <c r="K101" s="185"/>
      <c r="L101" s="49"/>
      <c r="M101" s="226"/>
      <c r="N101" s="226"/>
      <c r="O101" s="226"/>
      <c r="P101" s="226"/>
      <c r="Q101" s="226"/>
      <c r="R101" s="226"/>
      <c r="S101" s="226"/>
      <c r="T101" s="226"/>
      <c r="U101" s="226"/>
      <c r="V101" s="15"/>
      <c r="W101" s="45"/>
      <c r="X101" s="45"/>
      <c r="Z101" s="45"/>
      <c r="AA101" s="129"/>
      <c r="AB101" s="45"/>
      <c r="AC101" s="45"/>
      <c r="AD101" s="45"/>
      <c r="AE101" s="45"/>
      <c r="AF101" s="45"/>
      <c r="AG101" s="45"/>
      <c r="AH101" s="45"/>
      <c r="AI101" s="45"/>
      <c r="AK101" s="45"/>
      <c r="AL101" s="45"/>
      <c r="AM101" s="45"/>
      <c r="AN101" s="45"/>
      <c r="AO101" s="45"/>
      <c r="AP101" s="45"/>
      <c r="AQ101" s="45"/>
      <c r="AR101" s="45"/>
      <c r="AS101" s="45"/>
      <c r="AT101" s="45"/>
      <c r="AU101" s="45"/>
      <c r="AV101" s="45"/>
      <c r="AW101" s="45"/>
      <c r="AX101" s="45"/>
      <c r="BL101" s="45"/>
      <c r="BM101" s="45"/>
      <c r="BN101" s="45"/>
      <c r="BO101" s="45"/>
    </row>
    <row r="102" spans="2:67" ht="6" customHeight="1" x14ac:dyDescent="0.25">
      <c r="B102" s="14"/>
      <c r="C102" s="1"/>
      <c r="D102" s="1"/>
      <c r="E102" s="1"/>
      <c r="F102" s="1"/>
      <c r="G102" s="1"/>
      <c r="H102" s="1"/>
      <c r="I102" s="1"/>
      <c r="J102" s="1"/>
      <c r="K102" s="1"/>
      <c r="L102" s="49"/>
      <c r="M102" s="226"/>
      <c r="N102" s="226"/>
      <c r="O102" s="226"/>
      <c r="P102" s="226"/>
      <c r="Q102" s="226"/>
      <c r="R102" s="226"/>
      <c r="S102" s="226"/>
      <c r="T102" s="226"/>
      <c r="U102" s="226"/>
      <c r="V102" s="15"/>
      <c r="W102" s="45"/>
      <c r="X102" s="45"/>
      <c r="Z102" s="45"/>
      <c r="AA102" s="129"/>
      <c r="AB102" s="45"/>
      <c r="AC102" s="45"/>
      <c r="AD102" s="45"/>
      <c r="AE102" s="45"/>
      <c r="AF102" s="45"/>
      <c r="AG102" s="45"/>
      <c r="AH102" s="45"/>
      <c r="AI102" s="45"/>
      <c r="AK102" s="45"/>
      <c r="AL102" s="45"/>
      <c r="AM102" s="45"/>
      <c r="AN102" s="45"/>
      <c r="AO102" s="45"/>
      <c r="AP102" s="45"/>
      <c r="AQ102" s="45"/>
      <c r="AR102" s="45"/>
      <c r="AS102" s="45"/>
      <c r="AT102" s="45"/>
      <c r="AU102" s="45"/>
      <c r="AV102" s="45"/>
      <c r="AW102" s="45"/>
      <c r="AX102" s="45"/>
      <c r="BL102" s="45"/>
      <c r="BM102" s="45"/>
      <c r="BN102" s="45"/>
      <c r="BO102" s="45"/>
    </row>
    <row r="103" spans="2:67" ht="12.75" customHeight="1" x14ac:dyDescent="0.2">
      <c r="B103" s="14"/>
      <c r="C103" s="186" t="s">
        <v>24</v>
      </c>
      <c r="D103" s="193"/>
      <c r="E103" s="193"/>
      <c r="F103" s="193"/>
      <c r="G103" s="193"/>
      <c r="H103" s="193"/>
      <c r="I103" s="193"/>
      <c r="J103" s="193"/>
      <c r="K103" s="193"/>
      <c r="L103" s="17"/>
      <c r="M103" s="226"/>
      <c r="N103" s="226"/>
      <c r="O103" s="226"/>
      <c r="P103" s="226"/>
      <c r="Q103" s="226"/>
      <c r="R103" s="226"/>
      <c r="S103" s="226"/>
      <c r="T103" s="226"/>
      <c r="U103" s="226"/>
      <c r="V103" s="15"/>
      <c r="W103" s="45"/>
      <c r="X103" s="45"/>
      <c r="Z103" s="45"/>
      <c r="AA103" s="129"/>
      <c r="AB103" s="45"/>
      <c r="AC103" s="45"/>
      <c r="AD103" s="45"/>
      <c r="AE103" s="45"/>
      <c r="AF103" s="45"/>
      <c r="AG103" s="45"/>
      <c r="AH103" s="45"/>
      <c r="AI103" s="45"/>
      <c r="AK103" s="45"/>
      <c r="AL103" s="45"/>
      <c r="AM103" s="45"/>
      <c r="AN103" s="45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BL103" s="45"/>
      <c r="BM103" s="45"/>
      <c r="BN103" s="45"/>
      <c r="BO103" s="45"/>
    </row>
    <row r="104" spans="2:67" ht="12.75" customHeight="1" x14ac:dyDescent="0.2">
      <c r="B104" s="14"/>
      <c r="C104" s="193"/>
      <c r="D104" s="193"/>
      <c r="E104" s="193"/>
      <c r="F104" s="193"/>
      <c r="G104" s="193"/>
      <c r="H104" s="193"/>
      <c r="I104" s="193"/>
      <c r="J104" s="193"/>
      <c r="K104" s="193"/>
      <c r="L104" s="17"/>
      <c r="M104" s="226"/>
      <c r="N104" s="226"/>
      <c r="O104" s="226"/>
      <c r="P104" s="226"/>
      <c r="Q104" s="226"/>
      <c r="R104" s="226"/>
      <c r="S104" s="226"/>
      <c r="T104" s="226"/>
      <c r="U104" s="226"/>
      <c r="V104" s="15"/>
      <c r="W104" s="45"/>
      <c r="X104" s="45"/>
      <c r="Z104" s="45"/>
      <c r="AA104" s="129"/>
      <c r="AB104" s="45"/>
      <c r="AC104" s="45"/>
      <c r="AD104" s="45"/>
      <c r="AE104" s="45"/>
      <c r="AF104" s="45"/>
      <c r="AG104" s="45"/>
      <c r="AH104" s="45"/>
      <c r="AI104" s="45"/>
      <c r="AK104" s="45"/>
      <c r="AL104" s="45"/>
      <c r="AM104" s="45"/>
      <c r="AN104" s="45"/>
      <c r="AO104" s="45"/>
      <c r="AP104" s="45"/>
      <c r="AQ104" s="45"/>
      <c r="AR104" s="45"/>
      <c r="AS104" s="45"/>
      <c r="AT104" s="45"/>
      <c r="AU104" s="45"/>
      <c r="AV104" s="45"/>
      <c r="AW104" s="45"/>
      <c r="AX104" s="45"/>
      <c r="BL104" s="45"/>
      <c r="BM104" s="45"/>
      <c r="BN104" s="45"/>
      <c r="BO104" s="45"/>
    </row>
    <row r="105" spans="2:67" ht="12.75" customHeight="1" x14ac:dyDescent="0.2">
      <c r="B105" s="14"/>
      <c r="C105" s="193"/>
      <c r="D105" s="193"/>
      <c r="E105" s="193"/>
      <c r="F105" s="193"/>
      <c r="G105" s="193"/>
      <c r="H105" s="193"/>
      <c r="I105" s="193"/>
      <c r="J105" s="193"/>
      <c r="K105" s="193"/>
      <c r="L105" s="17"/>
      <c r="M105" s="94"/>
      <c r="N105" s="94"/>
      <c r="O105" s="94"/>
      <c r="P105" s="94"/>
      <c r="Q105" s="94"/>
      <c r="R105" s="94"/>
      <c r="S105" s="94"/>
      <c r="T105" s="94"/>
      <c r="U105" s="94"/>
      <c r="V105" s="15"/>
      <c r="W105" s="45"/>
      <c r="X105" s="45"/>
      <c r="Z105" s="45"/>
      <c r="AA105" s="129"/>
      <c r="AB105" s="45"/>
      <c r="AC105" s="45"/>
      <c r="AD105" s="45"/>
      <c r="AE105" s="45"/>
      <c r="AF105" s="45"/>
      <c r="AG105" s="45"/>
      <c r="AH105" s="45"/>
      <c r="AI105" s="45"/>
      <c r="AK105" s="45"/>
      <c r="AL105" s="45"/>
      <c r="AM105" s="45"/>
      <c r="AN105" s="45"/>
      <c r="AO105" s="45"/>
      <c r="AP105" s="45"/>
      <c r="AQ105" s="45"/>
      <c r="AR105" s="45"/>
      <c r="AS105" s="45"/>
      <c r="AT105" s="45"/>
      <c r="AU105" s="45"/>
      <c r="AV105" s="45"/>
      <c r="AW105" s="45"/>
      <c r="AX105" s="45"/>
      <c r="BL105" s="45"/>
      <c r="BM105" s="45"/>
      <c r="BN105" s="45"/>
      <c r="BO105" s="45"/>
    </row>
    <row r="106" spans="2:67" ht="7.2" customHeight="1" x14ac:dyDescent="0.2">
      <c r="B106" s="14"/>
      <c r="C106" s="84"/>
      <c r="D106" s="84"/>
      <c r="E106" s="84"/>
      <c r="F106" s="84"/>
      <c r="G106" s="84"/>
      <c r="H106" s="84"/>
      <c r="I106" s="84"/>
      <c r="J106" s="84"/>
      <c r="K106" s="84"/>
      <c r="L106" s="17"/>
      <c r="M106" s="183"/>
      <c r="N106" s="183"/>
      <c r="O106" s="183"/>
      <c r="P106" s="183"/>
      <c r="Q106" s="183"/>
      <c r="R106" s="183"/>
      <c r="S106" s="183"/>
      <c r="T106" s="183"/>
      <c r="U106" s="183"/>
      <c r="V106" s="15"/>
      <c r="W106" s="45"/>
      <c r="X106" s="45"/>
      <c r="Z106" s="45"/>
      <c r="AA106" s="129"/>
      <c r="AB106" s="45"/>
      <c r="AC106" s="45"/>
      <c r="AD106" s="45"/>
      <c r="AE106" s="45"/>
      <c r="AF106" s="45"/>
      <c r="AG106" s="45"/>
      <c r="AH106" s="45"/>
      <c r="AI106" s="45"/>
      <c r="AK106" s="45"/>
      <c r="AL106" s="45"/>
      <c r="AM106" s="45"/>
      <c r="AN106" s="45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BL106" s="45"/>
      <c r="BM106" s="45"/>
      <c r="BN106" s="45"/>
      <c r="BO106" s="45"/>
    </row>
    <row r="107" spans="2:67" ht="13.2" customHeight="1" x14ac:dyDescent="0.2">
      <c r="B107" s="14"/>
      <c r="C107" s="184" t="s">
        <v>23</v>
      </c>
      <c r="D107" s="184"/>
      <c r="E107" s="184"/>
      <c r="F107" s="184"/>
      <c r="G107" s="184"/>
      <c r="H107" s="184"/>
      <c r="I107" s="184"/>
      <c r="J107" s="184"/>
      <c r="K107" s="184"/>
      <c r="L107" s="17"/>
      <c r="M107" s="184" t="s">
        <v>23</v>
      </c>
      <c r="N107" s="184"/>
      <c r="O107" s="184"/>
      <c r="P107" s="184"/>
      <c r="Q107" s="184"/>
      <c r="R107" s="184"/>
      <c r="S107" s="184"/>
      <c r="T107" s="184"/>
      <c r="U107" s="184"/>
      <c r="V107" s="15"/>
      <c r="W107" s="45"/>
      <c r="X107" s="45"/>
      <c r="Z107" s="45"/>
      <c r="AA107" s="129"/>
      <c r="AB107" s="45"/>
      <c r="AC107" s="45"/>
      <c r="AD107" s="45"/>
      <c r="AE107" s="45"/>
      <c r="AF107" s="45"/>
      <c r="AG107" s="45"/>
      <c r="AH107" s="45"/>
      <c r="AI107" s="45"/>
      <c r="AK107" s="45"/>
      <c r="AL107" s="45"/>
      <c r="AM107" s="45"/>
      <c r="AN107" s="45"/>
      <c r="AO107" s="45"/>
      <c r="AP107" s="45"/>
      <c r="AQ107" s="45"/>
      <c r="AR107" s="45"/>
      <c r="AS107" s="45"/>
      <c r="AT107" s="45"/>
      <c r="AU107" s="45"/>
      <c r="AV107" s="45"/>
      <c r="AW107" s="45"/>
      <c r="AX107" s="45"/>
      <c r="BL107" s="45"/>
      <c r="BM107" s="45"/>
      <c r="BN107" s="45"/>
      <c r="BO107" s="45"/>
    </row>
    <row r="108" spans="2:67" ht="14.4" customHeight="1" x14ac:dyDescent="0.25">
      <c r="B108" s="14"/>
      <c r="C108" s="189" t="s">
        <v>25</v>
      </c>
      <c r="D108" s="189"/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5"/>
    </row>
    <row r="109" spans="2:67" ht="6.6" customHeight="1" x14ac:dyDescent="0.25">
      <c r="B109" s="14"/>
      <c r="C109" s="189" t="s">
        <v>26</v>
      </c>
      <c r="D109" s="189"/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5"/>
    </row>
    <row r="110" spans="2:67" ht="12.75" customHeight="1" x14ac:dyDescent="0.25">
      <c r="B110" s="14"/>
      <c r="C110" s="189"/>
      <c r="D110" s="189"/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5"/>
    </row>
    <row r="111" spans="2:67" ht="12.75" customHeight="1" x14ac:dyDescent="0.25">
      <c r="B111" s="14"/>
      <c r="C111" s="189"/>
      <c r="D111" s="189"/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5"/>
    </row>
    <row r="112" spans="2:67" ht="12.75" hidden="1" customHeight="1" x14ac:dyDescent="0.25">
      <c r="B112" s="14"/>
      <c r="C112" s="94"/>
      <c r="D112" s="94"/>
      <c r="E112" s="94"/>
      <c r="F112" s="94"/>
      <c r="G112" s="94"/>
      <c r="H112" s="94"/>
      <c r="I112" s="94"/>
      <c r="J112" s="94"/>
      <c r="K112" s="94"/>
      <c r="L112" s="68"/>
      <c r="M112" s="92"/>
      <c r="N112" s="93"/>
      <c r="O112" s="93"/>
      <c r="P112" s="93"/>
      <c r="Q112" s="93"/>
      <c r="R112" s="93"/>
      <c r="S112" s="93"/>
      <c r="T112" s="93"/>
      <c r="U112" s="93"/>
      <c r="V112" s="15"/>
    </row>
    <row r="113" spans="2:22" ht="12.75" hidden="1" customHeight="1" x14ac:dyDescent="0.25">
      <c r="B113" s="14"/>
      <c r="C113" s="94"/>
      <c r="D113" s="94"/>
      <c r="E113" s="94"/>
      <c r="F113" s="94"/>
      <c r="G113" s="94"/>
      <c r="H113" s="94"/>
      <c r="I113" s="94"/>
      <c r="J113" s="94"/>
      <c r="K113" s="94"/>
      <c r="L113" s="68"/>
      <c r="M113" s="93"/>
      <c r="N113" s="93"/>
      <c r="O113" s="93"/>
      <c r="P113" s="93"/>
      <c r="Q113" s="93"/>
      <c r="R113" s="93"/>
      <c r="S113" s="93"/>
      <c r="T113" s="93"/>
      <c r="U113" s="93"/>
      <c r="V113" s="15"/>
    </row>
    <row r="114" spans="2:22" ht="12.75" hidden="1" customHeight="1" x14ac:dyDescent="0.25">
      <c r="B114" s="14"/>
      <c r="C114" s="94"/>
      <c r="D114" s="94"/>
      <c r="E114" s="94"/>
      <c r="F114" s="94"/>
      <c r="G114" s="94"/>
      <c r="H114" s="94"/>
      <c r="I114" s="94"/>
      <c r="J114" s="94"/>
      <c r="K114" s="94"/>
      <c r="L114" s="68"/>
      <c r="M114" s="93"/>
      <c r="N114" s="93"/>
      <c r="O114" s="93"/>
      <c r="P114" s="93"/>
      <c r="Q114" s="93"/>
      <c r="R114" s="93"/>
      <c r="S114" s="93"/>
      <c r="T114" s="93"/>
      <c r="U114" s="93"/>
      <c r="V114" s="15"/>
    </row>
    <row r="115" spans="2:22" ht="12.75" hidden="1" customHeight="1" x14ac:dyDescent="0.25">
      <c r="B115" s="14"/>
      <c r="C115" s="94"/>
      <c r="D115" s="94"/>
      <c r="E115" s="94"/>
      <c r="F115" s="94"/>
      <c r="G115" s="94"/>
      <c r="H115" s="94"/>
      <c r="I115" s="94"/>
      <c r="J115" s="94"/>
      <c r="K115" s="94"/>
      <c r="L115" s="45"/>
      <c r="M115" s="93"/>
      <c r="N115" s="93"/>
      <c r="O115" s="93"/>
      <c r="P115" s="93"/>
      <c r="Q115" s="93"/>
      <c r="R115" s="93"/>
      <c r="S115" s="93"/>
      <c r="T115" s="93"/>
      <c r="U115" s="93"/>
      <c r="V115" s="15"/>
    </row>
    <row r="116" spans="2:22" ht="6.75" hidden="1" customHeight="1" x14ac:dyDescent="0.25">
      <c r="B116" s="14"/>
      <c r="C116" s="63"/>
      <c r="D116" s="63"/>
      <c r="E116" s="63"/>
      <c r="F116" s="63"/>
      <c r="G116" s="63"/>
      <c r="H116" s="63"/>
      <c r="I116" s="63"/>
      <c r="J116" s="63"/>
      <c r="K116" s="63"/>
      <c r="L116" s="45"/>
      <c r="M116" s="93"/>
      <c r="N116" s="93"/>
      <c r="O116" s="93"/>
      <c r="P116" s="93"/>
      <c r="Q116" s="93"/>
      <c r="R116" s="93"/>
      <c r="S116" s="93"/>
      <c r="T116" s="93"/>
      <c r="U116" s="93"/>
      <c r="V116" s="15"/>
    </row>
    <row r="117" spans="2:22" ht="12.75" hidden="1" customHeight="1" x14ac:dyDescent="0.25">
      <c r="B117" s="14"/>
      <c r="C117" s="183"/>
      <c r="D117" s="183"/>
      <c r="E117" s="183"/>
      <c r="F117" s="183"/>
      <c r="G117" s="183"/>
      <c r="H117" s="183"/>
      <c r="I117" s="183"/>
      <c r="J117" s="183"/>
      <c r="K117" s="183"/>
      <c r="L117" s="45"/>
      <c r="M117" s="93"/>
      <c r="N117" s="93"/>
      <c r="O117" s="93"/>
      <c r="P117" s="93"/>
      <c r="Q117" s="93"/>
      <c r="R117" s="93"/>
      <c r="S117" s="93"/>
      <c r="T117" s="93"/>
      <c r="U117" s="93"/>
      <c r="V117" s="15"/>
    </row>
    <row r="118" spans="2:22" ht="12.75" hidden="1" customHeight="1" x14ac:dyDescent="0.25">
      <c r="B118" s="14"/>
      <c r="C118" s="95"/>
      <c r="D118" s="95"/>
      <c r="E118" s="95"/>
      <c r="F118" s="95"/>
      <c r="G118" s="95"/>
      <c r="H118" s="95"/>
      <c r="I118" s="95"/>
      <c r="J118" s="95"/>
      <c r="K118" s="95"/>
      <c r="L118" s="45"/>
      <c r="M118" s="182"/>
      <c r="N118" s="182"/>
      <c r="O118" s="182"/>
      <c r="P118" s="182"/>
      <c r="Q118" s="182"/>
      <c r="R118" s="182"/>
      <c r="S118" s="182"/>
      <c r="T118" s="182"/>
      <c r="U118" s="182"/>
      <c r="V118" s="15"/>
    </row>
    <row r="119" spans="2:22" ht="12.75" hidden="1" customHeight="1" x14ac:dyDescent="0.25">
      <c r="B119" s="14"/>
      <c r="C119" s="64"/>
      <c r="D119" s="64"/>
      <c r="E119" s="64"/>
      <c r="F119" s="64"/>
      <c r="G119" s="64"/>
      <c r="H119" s="64"/>
      <c r="I119" s="64"/>
      <c r="J119" s="64"/>
      <c r="K119" s="64"/>
      <c r="L119" s="45"/>
      <c r="M119" s="68"/>
      <c r="N119" s="68"/>
      <c r="O119" s="68"/>
      <c r="P119" s="68"/>
      <c r="Q119" s="68"/>
      <c r="R119" s="68"/>
      <c r="S119" s="68"/>
      <c r="T119" s="68"/>
      <c r="U119" s="68"/>
      <c r="V119" s="15"/>
    </row>
    <row r="120" spans="2:22" ht="12.75" customHeight="1" x14ac:dyDescent="0.25">
      <c r="B120" s="14"/>
      <c r="C120" s="173" t="s">
        <v>29</v>
      </c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5"/>
      <c r="V120" s="15"/>
    </row>
    <row r="121" spans="2:22" ht="12.75" customHeight="1" x14ac:dyDescent="0.25">
      <c r="B121" s="14"/>
      <c r="C121" s="176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8"/>
      <c r="V121" s="15"/>
    </row>
    <row r="122" spans="2:22" ht="12.75" customHeight="1" x14ac:dyDescent="0.25">
      <c r="B122" s="14"/>
      <c r="C122" s="176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8"/>
      <c r="V122" s="15"/>
    </row>
    <row r="123" spans="2:22" ht="12.75" customHeight="1" x14ac:dyDescent="0.25">
      <c r="B123" s="14"/>
      <c r="C123" s="176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8"/>
      <c r="V123" s="15"/>
    </row>
    <row r="124" spans="2:22" ht="12.75" customHeight="1" x14ac:dyDescent="0.25">
      <c r="B124" s="14"/>
      <c r="C124" s="176"/>
      <c r="D124" s="177"/>
      <c r="E124" s="177"/>
      <c r="F124" s="177"/>
      <c r="G124" s="177"/>
      <c r="H124" s="177"/>
      <c r="I124" s="177"/>
      <c r="J124" s="177"/>
      <c r="K124" s="177"/>
      <c r="L124" s="177"/>
      <c r="M124" s="177"/>
      <c r="N124" s="177"/>
      <c r="O124" s="177"/>
      <c r="P124" s="177"/>
      <c r="Q124" s="177"/>
      <c r="R124" s="177"/>
      <c r="S124" s="177"/>
      <c r="T124" s="177"/>
      <c r="U124" s="178"/>
      <c r="V124" s="15"/>
    </row>
    <row r="125" spans="2:22" ht="12.75" customHeight="1" x14ac:dyDescent="0.25">
      <c r="B125" s="14"/>
      <c r="C125" s="176"/>
      <c r="D125" s="177"/>
      <c r="E125" s="177"/>
      <c r="F125" s="177"/>
      <c r="G125" s="177"/>
      <c r="H125" s="177"/>
      <c r="I125" s="177"/>
      <c r="J125" s="177"/>
      <c r="K125" s="177"/>
      <c r="L125" s="177"/>
      <c r="M125" s="177"/>
      <c r="N125" s="177"/>
      <c r="O125" s="177"/>
      <c r="P125" s="177"/>
      <c r="Q125" s="177"/>
      <c r="R125" s="177"/>
      <c r="S125" s="177"/>
      <c r="T125" s="177"/>
      <c r="U125" s="178"/>
      <c r="V125" s="15"/>
    </row>
    <row r="126" spans="2:22" ht="12.75" customHeight="1" x14ac:dyDescent="0.25">
      <c r="B126" s="14"/>
      <c r="C126" s="179"/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180"/>
      <c r="O126" s="180"/>
      <c r="P126" s="180"/>
      <c r="Q126" s="180"/>
      <c r="R126" s="180"/>
      <c r="S126" s="180"/>
      <c r="T126" s="180"/>
      <c r="U126" s="181"/>
      <c r="V126" s="15"/>
    </row>
    <row r="127" spans="2:22" ht="12.75" customHeight="1" x14ac:dyDescent="0.25">
      <c r="B127" s="18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</row>
    <row r="128" spans="2:22" ht="12.75" customHeight="1" x14ac:dyDescent="0.25"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169"/>
    </row>
    <row r="129" spans="17:78" hidden="1" x14ac:dyDescent="0.25">
      <c r="Y129" s="170" t="s">
        <v>88</v>
      </c>
      <c r="Z129" s="170"/>
      <c r="AA129" s="170"/>
      <c r="AB129" s="170"/>
      <c r="AC129" s="170"/>
      <c r="AD129" s="170"/>
      <c r="AE129" s="170"/>
      <c r="AF129" s="170"/>
      <c r="AG129" s="170"/>
      <c r="AH129" s="131"/>
      <c r="AI129" s="26"/>
      <c r="AJ129" s="170" t="s">
        <v>89</v>
      </c>
      <c r="AK129" s="170"/>
      <c r="AL129" s="170"/>
      <c r="AM129" s="170"/>
      <c r="AN129" s="170"/>
      <c r="AO129" s="170"/>
      <c r="AP129" s="170"/>
      <c r="AQ129" s="170"/>
      <c r="AR129" s="170"/>
      <c r="AT129" s="170" t="s">
        <v>92</v>
      </c>
      <c r="AU129" s="170"/>
      <c r="AV129" s="170"/>
      <c r="AW129" s="170"/>
      <c r="AX129" s="170"/>
      <c r="AY129" s="170"/>
      <c r="AZ129" s="170"/>
      <c r="BA129" s="170"/>
      <c r="BB129" s="170"/>
      <c r="BC129" s="170"/>
      <c r="BD129" s="170"/>
      <c r="BE129" s="170"/>
      <c r="BF129" s="170"/>
      <c r="BG129" s="170"/>
      <c r="BH129" s="170"/>
      <c r="BL129" s="170" t="s">
        <v>93</v>
      </c>
      <c r="BM129" s="170"/>
      <c r="BN129" s="170"/>
      <c r="BO129" s="170"/>
      <c r="BP129" s="170"/>
      <c r="BQ129" s="170"/>
      <c r="BR129" s="170"/>
      <c r="BS129" s="170"/>
      <c r="BT129" s="170"/>
      <c r="BU129" s="170"/>
      <c r="BV129" s="170"/>
      <c r="BW129" s="170"/>
      <c r="BX129" s="170"/>
      <c r="BY129" s="170"/>
      <c r="BZ129" s="170"/>
    </row>
    <row r="130" spans="17:78" hidden="1" x14ac:dyDescent="0.25">
      <c r="Y130" s="45"/>
      <c r="Z130" s="45"/>
      <c r="AA130" s="129"/>
      <c r="AH130" s="26"/>
      <c r="AI130" s="26"/>
      <c r="AJ130" s="45"/>
      <c r="AK130" s="45"/>
      <c r="AL130" s="45"/>
      <c r="AT130" s="45"/>
      <c r="AU130" s="45"/>
      <c r="AV130" s="45"/>
      <c r="BA130" s="26"/>
      <c r="BB130" s="26"/>
      <c r="BL130" s="45"/>
      <c r="BM130" s="45"/>
      <c r="BN130" s="45"/>
      <c r="BS130" s="26"/>
      <c r="BT130" s="26"/>
    </row>
    <row r="131" spans="17:78" hidden="1" x14ac:dyDescent="0.25">
      <c r="Y131" s="98" t="s">
        <v>75</v>
      </c>
      <c r="Z131" s="45"/>
      <c r="AA131" s="138"/>
      <c r="AB131" s="113" t="s">
        <v>76</v>
      </c>
      <c r="AC131" s="26"/>
      <c r="AD131" s="26"/>
      <c r="AE131" s="26"/>
      <c r="AF131" s="113" t="s">
        <v>85</v>
      </c>
      <c r="AH131" s="26"/>
      <c r="AI131" s="26"/>
      <c r="AJ131" s="98" t="s">
        <v>75</v>
      </c>
      <c r="AK131" s="45"/>
      <c r="AL131" s="47"/>
      <c r="AM131" s="113" t="s">
        <v>76</v>
      </c>
      <c r="AN131" s="26"/>
      <c r="AO131" s="26"/>
      <c r="AP131" s="26"/>
      <c r="AQ131" s="113" t="s">
        <v>85</v>
      </c>
      <c r="AR131" s="47"/>
      <c r="AT131" s="98" t="s">
        <v>75</v>
      </c>
      <c r="AU131" s="45"/>
      <c r="AV131" s="47"/>
      <c r="AW131" s="113" t="s">
        <v>76</v>
      </c>
      <c r="AX131" s="26"/>
      <c r="AY131" s="113" t="s">
        <v>85</v>
      </c>
      <c r="AZ131" s="113"/>
      <c r="BA131" s="113"/>
      <c r="BB131" s="26"/>
      <c r="BL131" s="98" t="s">
        <v>75</v>
      </c>
      <c r="BM131" s="45"/>
      <c r="BN131" s="47"/>
      <c r="BO131" s="113" t="s">
        <v>76</v>
      </c>
      <c r="BQ131" s="113" t="s">
        <v>85</v>
      </c>
      <c r="BT131" s="26"/>
    </row>
    <row r="132" spans="17:78" hidden="1" x14ac:dyDescent="0.25">
      <c r="Y132" s="47"/>
      <c r="Z132" s="47"/>
      <c r="AA132" s="138"/>
      <c r="AB132" s="47"/>
      <c r="AC132" s="26"/>
      <c r="AD132" s="26"/>
      <c r="AE132" s="26"/>
      <c r="AF132" s="29" t="s">
        <v>96</v>
      </c>
      <c r="AG132" s="29" t="s">
        <v>97</v>
      </c>
      <c r="AH132" s="26"/>
      <c r="AI132" s="26"/>
      <c r="AK132" s="47"/>
      <c r="AL132" s="47"/>
      <c r="AM132" s="47"/>
      <c r="AN132" s="26"/>
      <c r="AO132" s="26"/>
      <c r="AP132" s="26"/>
      <c r="AQ132" s="29" t="s">
        <v>96</v>
      </c>
      <c r="AR132" s="29" t="s">
        <v>97</v>
      </c>
      <c r="AU132" s="47"/>
      <c r="AV132" s="47"/>
      <c r="AW132" s="47"/>
      <c r="AX132" s="26"/>
      <c r="AY132" s="29" t="s">
        <v>96</v>
      </c>
      <c r="AZ132" s="29" t="s">
        <v>97</v>
      </c>
      <c r="BA132" s="47"/>
      <c r="BB132" s="26"/>
      <c r="BM132" s="47"/>
      <c r="BN132" s="47"/>
      <c r="BO132" s="47"/>
      <c r="BP132" s="26"/>
      <c r="BQ132" s="29" t="s">
        <v>96</v>
      </c>
      <c r="BR132" s="29" t="s">
        <v>97</v>
      </c>
      <c r="BS132" s="47"/>
      <c r="BT132" s="26"/>
    </row>
    <row r="133" spans="17:78" hidden="1" x14ac:dyDescent="0.25">
      <c r="Y133" s="111" t="str">
        <f>+P29</f>
        <v>SETE - ALGERI</v>
      </c>
      <c r="Z133" s="45"/>
      <c r="AA133" s="138"/>
      <c r="AB133" s="26"/>
      <c r="AC133" s="26"/>
      <c r="AD133" s="26"/>
      <c r="AE133" s="26"/>
      <c r="AF133" s="147">
        <f>SUM(AF141:AF220)</f>
        <v>12</v>
      </c>
      <c r="AG133" s="147">
        <f>SUM(AG141:AG220)</f>
        <v>1.32</v>
      </c>
      <c r="AH133" s="26"/>
      <c r="AI133" s="26"/>
      <c r="AJ133" s="130"/>
      <c r="AK133" s="45"/>
      <c r="AL133" s="47"/>
      <c r="AM133" s="26"/>
      <c r="AN133" s="26"/>
      <c r="AO133" s="26"/>
      <c r="AP133" s="26"/>
      <c r="AQ133" s="147">
        <f>SUM(AQ140:AQ220)</f>
        <v>12</v>
      </c>
      <c r="AR133" s="147">
        <f>SUM(AR140:AR220)</f>
        <v>1.32</v>
      </c>
      <c r="AT133" s="130"/>
      <c r="AU133" s="45"/>
      <c r="AV133" s="47"/>
      <c r="AW133" s="26"/>
      <c r="AX133" s="26"/>
      <c r="AY133" s="147">
        <f>SUM(AY140:AY220)</f>
        <v>0</v>
      </c>
      <c r="AZ133" s="147">
        <f>SUM(AZ140:AZ220)</f>
        <v>0</v>
      </c>
      <c r="BA133" s="26"/>
      <c r="BB133" s="26"/>
      <c r="BL133" s="134"/>
      <c r="BM133" s="45"/>
      <c r="BN133" s="47"/>
      <c r="BO133" s="26"/>
      <c r="BP133" s="26"/>
      <c r="BQ133" s="147">
        <f>SUM(BQ140:BQ220)</f>
        <v>0</v>
      </c>
      <c r="BR133" s="147">
        <f>SUM(BR140:BR220)</f>
        <v>0</v>
      </c>
      <c r="BS133" s="26"/>
      <c r="BT133" s="26"/>
    </row>
    <row r="134" spans="17:78" hidden="1" x14ac:dyDescent="0.25">
      <c r="Y134" s="47"/>
      <c r="Z134" s="47"/>
      <c r="AA134" s="138"/>
      <c r="AB134" s="26"/>
      <c r="AC134" s="26"/>
      <c r="AD134" s="26"/>
      <c r="AE134" s="26"/>
      <c r="AF134" s="26"/>
      <c r="AG134" s="26"/>
      <c r="AH134" s="47"/>
      <c r="AI134" s="26"/>
      <c r="AJ134" s="47"/>
      <c r="AK134" s="47"/>
      <c r="AL134" s="47"/>
      <c r="AM134" s="26"/>
      <c r="AN134" s="26"/>
      <c r="AO134" s="26"/>
      <c r="AP134" s="26"/>
      <c r="AQ134" s="26"/>
      <c r="AR134" s="26"/>
      <c r="AT134" s="130"/>
      <c r="AU134" s="47"/>
      <c r="AV134" s="47"/>
      <c r="AW134" s="26"/>
      <c r="AX134" s="26"/>
      <c r="AY134" s="26"/>
      <c r="AZ134" s="26"/>
      <c r="BA134" s="26"/>
      <c r="BB134" s="26"/>
      <c r="BL134" s="133"/>
      <c r="BM134" s="47"/>
      <c r="BN134" s="47"/>
      <c r="BO134" s="26"/>
      <c r="BP134" s="26"/>
      <c r="BQ134" s="26"/>
      <c r="BR134" s="26"/>
      <c r="BS134" s="26"/>
      <c r="BT134" s="26"/>
    </row>
    <row r="135" spans="17:78" hidden="1" x14ac:dyDescent="0.25">
      <c r="Y135" s="45"/>
      <c r="Z135" s="45"/>
      <c r="AA135" s="138"/>
      <c r="AB135" s="47"/>
      <c r="AC135" s="47"/>
      <c r="AD135" s="47"/>
      <c r="AE135" s="47"/>
      <c r="AF135" s="47"/>
      <c r="AG135" s="47"/>
      <c r="AH135" s="47"/>
      <c r="AI135" s="26"/>
      <c r="AJ135" s="45"/>
      <c r="AK135" s="45"/>
      <c r="AL135" s="47"/>
      <c r="AM135" s="47"/>
      <c r="AN135" s="47"/>
      <c r="AO135" s="47"/>
      <c r="AP135" s="47"/>
      <c r="AQ135" s="47"/>
      <c r="AR135" s="47"/>
      <c r="AT135" s="45"/>
      <c r="AU135" s="45"/>
      <c r="AV135" s="47"/>
      <c r="AW135" s="47"/>
      <c r="AX135" s="47"/>
      <c r="AY135" s="47"/>
      <c r="AZ135" s="47"/>
      <c r="BA135" s="47"/>
      <c r="BB135" s="47"/>
      <c r="BL135" s="112"/>
      <c r="BM135" s="45"/>
      <c r="BN135" s="47"/>
      <c r="BO135" s="47"/>
      <c r="BP135" s="47"/>
      <c r="BQ135" s="47"/>
      <c r="BR135" s="47"/>
      <c r="BS135" s="47"/>
      <c r="BT135" s="47"/>
    </row>
    <row r="136" spans="17:78" hidden="1" x14ac:dyDescent="0.25">
      <c r="Y136" s="112"/>
      <c r="Z136" s="47"/>
      <c r="AA136" s="138"/>
      <c r="AB136" s="108">
        <f>+H29</f>
        <v>24</v>
      </c>
      <c r="AC136" s="47"/>
      <c r="AD136" s="47"/>
      <c r="AE136" s="47"/>
      <c r="AF136" s="47"/>
      <c r="AG136" s="47"/>
      <c r="AH136" s="47"/>
      <c r="AI136" s="26"/>
      <c r="AJ136" s="112"/>
      <c r="AK136" s="47"/>
      <c r="AL136" s="47"/>
      <c r="AM136" s="108">
        <f>+H40</f>
        <v>13</v>
      </c>
      <c r="AN136" s="47"/>
      <c r="AO136" s="47"/>
      <c r="AP136" s="47"/>
      <c r="AQ136" s="47"/>
      <c r="AR136" s="47"/>
      <c r="AT136" s="112"/>
      <c r="AU136" s="47"/>
      <c r="AV136" s="47"/>
      <c r="AW136" s="108">
        <f>+H51</f>
        <v>0</v>
      </c>
      <c r="AX136" s="47"/>
      <c r="AY136" s="47"/>
      <c r="AZ136" s="47"/>
      <c r="BA136" s="47">
        <f>SUM(BA141:BA157)</f>
        <v>0</v>
      </c>
      <c r="BB136" s="47"/>
      <c r="BL136" s="112"/>
      <c r="BM136" s="47"/>
      <c r="BN136" s="47"/>
      <c r="BO136" s="108">
        <f>+H62</f>
        <v>0</v>
      </c>
      <c r="BP136" s="47"/>
      <c r="BQ136" s="47"/>
      <c r="BR136" s="47"/>
      <c r="BS136" s="47"/>
      <c r="BT136" s="47"/>
    </row>
    <row r="137" spans="17:78" hidden="1" x14ac:dyDescent="0.25">
      <c r="Y137" s="45"/>
      <c r="Z137" s="45"/>
      <c r="AA137" s="138"/>
      <c r="AC137" s="47"/>
      <c r="AD137" s="47"/>
      <c r="AE137" s="47"/>
      <c r="AF137" s="47"/>
      <c r="AG137" s="47"/>
      <c r="AH137" s="47"/>
      <c r="AI137" s="26"/>
      <c r="AJ137" s="45"/>
      <c r="AK137" s="45"/>
      <c r="AL137" s="47"/>
      <c r="AN137" s="47"/>
      <c r="AO137" s="47"/>
      <c r="AP137" s="47"/>
      <c r="AQ137" s="47"/>
      <c r="AR137" s="47"/>
      <c r="AT137" s="45"/>
      <c r="AU137" s="45"/>
      <c r="AV137" s="47"/>
      <c r="AX137" s="47"/>
      <c r="AY137" s="47"/>
      <c r="AZ137" s="47"/>
      <c r="BA137" s="47"/>
      <c r="BB137" s="47"/>
      <c r="BL137" s="45"/>
      <c r="BM137" s="45"/>
      <c r="BN137" s="47"/>
      <c r="BP137" s="47"/>
      <c r="BQ137" s="47"/>
      <c r="BR137" s="47"/>
      <c r="BS137" s="47"/>
      <c r="BT137" s="47"/>
    </row>
    <row r="138" spans="17:78" hidden="1" x14ac:dyDescent="0.25">
      <c r="Y138" s="47"/>
      <c r="Z138" s="47"/>
      <c r="AA138" s="138"/>
      <c r="AB138" s="47"/>
      <c r="AC138" s="47"/>
      <c r="AD138" s="47"/>
      <c r="AE138" s="47"/>
      <c r="AG138" s="47"/>
      <c r="AH138" s="47"/>
      <c r="AJ138" s="47"/>
      <c r="AK138" s="47"/>
      <c r="AL138" s="47"/>
      <c r="AM138" s="47"/>
      <c r="AN138" s="47"/>
      <c r="AO138" s="47"/>
      <c r="AP138" s="47"/>
      <c r="AQ138" s="47"/>
      <c r="AR138" s="47"/>
      <c r="AT138" s="47"/>
      <c r="AU138" s="47"/>
      <c r="AV138" s="47"/>
      <c r="AW138" s="47"/>
      <c r="AX138" s="47"/>
      <c r="AY138" s="47"/>
      <c r="AZ138" s="47"/>
      <c r="BA138" s="47"/>
      <c r="BB138" s="47"/>
      <c r="BL138" s="47"/>
      <c r="BM138" s="47"/>
      <c r="BN138" s="47"/>
      <c r="BO138" s="47"/>
      <c r="BP138" s="47"/>
      <c r="BQ138" s="47"/>
      <c r="BR138" s="47"/>
      <c r="BS138" s="47"/>
      <c r="BT138" s="47"/>
    </row>
    <row r="139" spans="17:78" ht="12.6" hidden="1" customHeight="1" x14ac:dyDescent="0.25">
      <c r="Q139" s="85" t="s">
        <v>61</v>
      </c>
      <c r="Y139" s="162"/>
      <c r="Z139" s="163" t="s">
        <v>55</v>
      </c>
      <c r="AA139" s="164" t="s">
        <v>14</v>
      </c>
      <c r="AB139" s="165" t="s">
        <v>95</v>
      </c>
      <c r="AC139" s="47"/>
      <c r="AD139" s="47"/>
      <c r="AE139" s="47"/>
      <c r="AF139" s="26"/>
      <c r="AG139" s="47"/>
      <c r="AH139" s="47"/>
      <c r="AI139" s="26"/>
      <c r="AJ139" s="162"/>
      <c r="AK139" s="163" t="s">
        <v>55</v>
      </c>
      <c r="AL139" s="166" t="s">
        <v>14</v>
      </c>
      <c r="AM139" s="165" t="s">
        <v>95</v>
      </c>
      <c r="AN139" s="47"/>
      <c r="AO139" s="47"/>
      <c r="AP139" s="47"/>
      <c r="AQ139" s="26"/>
      <c r="AR139" s="47"/>
      <c r="AS139" s="26"/>
      <c r="AT139" s="162"/>
      <c r="AU139" s="163" t="s">
        <v>55</v>
      </c>
      <c r="AV139" s="166" t="s">
        <v>14</v>
      </c>
      <c r="AW139" s="165" t="s">
        <v>95</v>
      </c>
      <c r="AX139" s="47"/>
      <c r="AY139" s="26"/>
      <c r="AZ139" s="47"/>
      <c r="BA139" s="47"/>
      <c r="BB139" s="47"/>
      <c r="BC139" s="26"/>
      <c r="BD139" s="26"/>
      <c r="BE139" s="26"/>
      <c r="BF139" s="26"/>
      <c r="BG139" s="26"/>
      <c r="BH139" s="26"/>
      <c r="BI139" s="26"/>
      <c r="BJ139" s="26"/>
      <c r="BK139" s="26"/>
      <c r="BL139" s="162"/>
      <c r="BM139" s="163" t="s">
        <v>55</v>
      </c>
      <c r="BN139" s="166" t="s">
        <v>14</v>
      </c>
      <c r="BO139" s="165" t="s">
        <v>95</v>
      </c>
      <c r="BP139" s="47"/>
      <c r="BQ139" s="26"/>
      <c r="BR139" s="45"/>
      <c r="BS139" s="45"/>
      <c r="BT139" s="45"/>
    </row>
    <row r="140" spans="17:78" ht="12.6" hidden="1" customHeight="1" x14ac:dyDescent="0.25">
      <c r="Q140" s="103" t="s">
        <v>67</v>
      </c>
      <c r="Y140" s="85" t="s">
        <v>61</v>
      </c>
      <c r="Z140" s="106" t="s">
        <v>56</v>
      </c>
      <c r="AA140" s="145">
        <v>12</v>
      </c>
      <c r="AB140" s="146">
        <v>1.32</v>
      </c>
      <c r="AC140" s="47"/>
      <c r="AD140" s="47"/>
      <c r="AE140" s="47"/>
      <c r="AF140" s="47"/>
      <c r="AG140" s="47"/>
      <c r="AH140" s="47"/>
      <c r="AI140" s="26"/>
      <c r="AJ140" s="85" t="s">
        <v>61</v>
      </c>
      <c r="AK140" s="106" t="s">
        <v>56</v>
      </c>
      <c r="AL140" s="145">
        <v>12</v>
      </c>
      <c r="AM140" s="146">
        <v>1.32</v>
      </c>
      <c r="AN140" s="47"/>
      <c r="AO140" s="47"/>
      <c r="AP140" s="47"/>
      <c r="AQ140" s="47" t="b">
        <f>IF(AND($Y$133=AJ140)*AND($AM$136&lt;=12,$AM$136&gt;=4),AL141,IF(AND($Y$133=AJ140)*AND($AM$136&gt;12),AL140,IF(AND($Y$133=AJ140)*AND($AM$136&lt;4),AL142)))</f>
        <v>0</v>
      </c>
      <c r="AR140" s="47" t="b">
        <f>IF(AND($Y$133=AJ140)*AND($AM$136&lt;=12,$AM$136&gt;=4),AM141,IF(AND($Y$133=AJ140)*AND($AM$136&gt;12),AM140,IF(AND($Y$133=AJ140)*AND($AM$136&lt;4),AM142)))</f>
        <v>0</v>
      </c>
      <c r="AS140" s="26"/>
      <c r="AT140" s="85" t="s">
        <v>61</v>
      </c>
      <c r="AU140" s="106" t="s">
        <v>56</v>
      </c>
      <c r="AV140" s="145">
        <v>12</v>
      </c>
      <c r="AW140" s="146">
        <v>1.32</v>
      </c>
      <c r="AX140" s="47"/>
      <c r="AY140" s="47" t="b">
        <f>IF(AND($Y$133=AT140)*AND($AW$136&lt;=12,$AW$136&gt;=4),AV141,IF(AND($Y$133=AT140)*AND($AW$136&gt;12),AV140,IF(AND($Y$133=AT140)*AND($AW$136&lt;4),AV142)))</f>
        <v>0</v>
      </c>
      <c r="AZ140" s="47" t="b">
        <f>IF(AND($Y$133=AT140)*AND($AW$136&lt;=12,$AW$136&gt;=4),AW141,IF(AND($Y$133=AT140)*AND($AW$136&gt;12),AW140,IF(AND($Y$133=AT140)*AND($AW$136&lt;4),AW142)))</f>
        <v>0</v>
      </c>
      <c r="BA140" s="47"/>
      <c r="BB140" s="47"/>
      <c r="BC140" s="26"/>
      <c r="BD140" s="26"/>
      <c r="BE140" s="26"/>
      <c r="BF140" s="26"/>
      <c r="BG140" s="26"/>
      <c r="BH140" s="26"/>
      <c r="BI140" s="26"/>
      <c r="BJ140" s="26"/>
      <c r="BK140" s="26"/>
      <c r="BL140" s="85" t="s">
        <v>61</v>
      </c>
      <c r="BM140" s="106" t="s">
        <v>56</v>
      </c>
      <c r="BN140" s="145">
        <v>12</v>
      </c>
      <c r="BO140" s="146">
        <v>1.32</v>
      </c>
      <c r="BP140" s="47"/>
      <c r="BQ140" s="47" t="b">
        <f>IF(AND($Y$133=BL140)*AND($BO$136&lt;=12,$BO$136&gt;=4),BN141,IF(AND($Y$133=BL140)*AND($BO$136&gt;12),BN140,IF(AND($Y$133=BL140)*AND($BO$136&lt;4),BN142)))</f>
        <v>0</v>
      </c>
      <c r="BR140" s="45" t="b">
        <f>IF(AND($Y$133=BL140)*AND($BO$136&lt;=12,$BO$136&gt;=4),BO141,IF(AND($Y$133=BL140)*AND($BO$136&gt;12),BO140,IF(AND($Y$133=BL140)*AND($BO$136&lt;4),BO142)))</f>
        <v>0</v>
      </c>
      <c r="BS140" s="45"/>
      <c r="BT140" s="45"/>
    </row>
    <row r="141" spans="17:78" ht="12.6" hidden="1" customHeight="1" x14ac:dyDescent="0.25">
      <c r="Q141" s="103" t="s">
        <v>68</v>
      </c>
      <c r="Y141" s="85"/>
      <c r="Z141" s="106" t="s">
        <v>57</v>
      </c>
      <c r="AA141" s="145">
        <v>3</v>
      </c>
      <c r="AB141" s="146">
        <v>0.21</v>
      </c>
      <c r="AC141" s="47"/>
      <c r="AD141" s="47"/>
      <c r="AE141" s="47"/>
      <c r="AF141" s="47" t="b">
        <f>IF(AND($Y$133=Y140)*AND($AB$136&lt;=12,$AB$136&gt;=4),AA141,IF(AND($Y$133=Y140)*AND($AB$136&gt;12),AA140,IF(AND($Y$133=Y140)*AND($AB$136&lt;4),AA142)))</f>
        <v>0</v>
      </c>
      <c r="AG141" s="47" t="b">
        <f>IF(AND($Y$133=Y140)*AND($AB$136&lt;=12,$AB$136&gt;=4),AB141,IF(AND($Y$133=Y140)*AND($AB$136&gt;12),AB140,IF(AND($Y$133=Y140)*AND($AB$136&lt;4),AB142)))</f>
        <v>0</v>
      </c>
      <c r="AH141" s="47"/>
      <c r="AI141" s="26"/>
      <c r="AJ141" s="85"/>
      <c r="AK141" s="106" t="s">
        <v>57</v>
      </c>
      <c r="AL141" s="145">
        <v>3</v>
      </c>
      <c r="AM141" s="146">
        <v>0.21</v>
      </c>
      <c r="AN141" s="47"/>
      <c r="AO141" s="47"/>
      <c r="AP141" s="47"/>
      <c r="AQ141" s="26"/>
      <c r="AR141" s="26"/>
      <c r="AS141" s="26"/>
      <c r="AT141" s="85"/>
      <c r="AU141" s="106" t="s">
        <v>57</v>
      </c>
      <c r="AV141" s="145">
        <v>3</v>
      </c>
      <c r="AW141" s="146">
        <v>0.21</v>
      </c>
      <c r="AX141" s="47"/>
      <c r="AY141" s="47"/>
      <c r="AZ141" s="47"/>
      <c r="BA141" s="47">
        <f>IF(AY141=FALSE,0,IF(AY141=3,3,IF(AY141=12,12)))</f>
        <v>0</v>
      </c>
      <c r="BB141" s="47"/>
      <c r="BC141" s="26"/>
      <c r="BD141" s="26"/>
      <c r="BE141" s="26"/>
      <c r="BF141" s="26"/>
      <c r="BG141" s="26"/>
      <c r="BH141" s="26"/>
      <c r="BI141" s="26"/>
      <c r="BJ141" s="26"/>
      <c r="BK141" s="26"/>
      <c r="BL141" s="85"/>
      <c r="BM141" s="106" t="s">
        <v>57</v>
      </c>
      <c r="BN141" s="145">
        <v>3</v>
      </c>
      <c r="BO141" s="146">
        <v>0.21</v>
      </c>
      <c r="BP141" s="47"/>
      <c r="BQ141" s="47"/>
      <c r="BR141" s="47"/>
      <c r="BS141" s="45"/>
      <c r="BT141" s="45"/>
    </row>
    <row r="142" spans="17:78" ht="12.6" hidden="1" customHeight="1" x14ac:dyDescent="0.25">
      <c r="Q142" s="103" t="s">
        <v>69</v>
      </c>
      <c r="Y142" s="85"/>
      <c r="Z142" s="106" t="s">
        <v>59</v>
      </c>
      <c r="AA142" s="145">
        <v>0</v>
      </c>
      <c r="AB142" s="146">
        <v>0</v>
      </c>
      <c r="AC142" s="47"/>
      <c r="AD142" s="47"/>
      <c r="AE142" s="47"/>
      <c r="AF142" s="47"/>
      <c r="AG142" s="47"/>
      <c r="AH142" s="47"/>
      <c r="AI142" s="26"/>
      <c r="AJ142" s="85"/>
      <c r="AK142" s="106" t="s">
        <v>59</v>
      </c>
      <c r="AL142" s="145">
        <v>0</v>
      </c>
      <c r="AM142" s="146">
        <v>0</v>
      </c>
      <c r="AN142" s="47"/>
      <c r="AO142" s="47"/>
      <c r="AP142" s="47"/>
      <c r="AQ142" s="47"/>
      <c r="AR142" s="47"/>
      <c r="AS142" s="26"/>
      <c r="AT142" s="85"/>
      <c r="AU142" s="106" t="s">
        <v>59</v>
      </c>
      <c r="AV142" s="145">
        <v>0</v>
      </c>
      <c r="AW142" s="146">
        <v>0</v>
      </c>
      <c r="AX142" s="47"/>
      <c r="AY142" s="47"/>
      <c r="AZ142" s="47"/>
      <c r="BA142" s="47"/>
      <c r="BB142" s="47"/>
      <c r="BC142" s="26"/>
      <c r="BD142" s="26"/>
      <c r="BE142" s="26"/>
      <c r="BF142" s="26"/>
      <c r="BG142" s="26"/>
      <c r="BH142" s="26"/>
      <c r="BI142" s="26"/>
      <c r="BJ142" s="26"/>
      <c r="BK142" s="26"/>
      <c r="BL142" s="85"/>
      <c r="BM142" s="106" t="s">
        <v>59</v>
      </c>
      <c r="BN142" s="145">
        <v>0</v>
      </c>
      <c r="BO142" s="146">
        <v>0</v>
      </c>
      <c r="BP142" s="47"/>
      <c r="BQ142" s="47"/>
      <c r="BR142" s="45"/>
      <c r="BS142" s="45"/>
      <c r="BT142" s="45"/>
    </row>
    <row r="143" spans="17:78" ht="12.6" hidden="1" customHeight="1" x14ac:dyDescent="0.25">
      <c r="Q143" s="103" t="s">
        <v>102</v>
      </c>
      <c r="Y143" s="167" t="s">
        <v>67</v>
      </c>
      <c r="Z143" s="106" t="s">
        <v>56</v>
      </c>
      <c r="AA143" s="145">
        <v>12</v>
      </c>
      <c r="AB143" s="146">
        <v>1.32</v>
      </c>
      <c r="AC143" s="47"/>
      <c r="AD143" s="47"/>
      <c r="AE143" s="47"/>
      <c r="AF143" s="47"/>
      <c r="AG143" s="47"/>
      <c r="AH143" s="47"/>
      <c r="AI143" s="26"/>
      <c r="AJ143" s="167" t="s">
        <v>67</v>
      </c>
      <c r="AK143" s="106" t="s">
        <v>56</v>
      </c>
      <c r="AL143" s="145">
        <v>12</v>
      </c>
      <c r="AM143" s="146">
        <v>1.32</v>
      </c>
      <c r="AN143" s="47"/>
      <c r="AO143" s="47"/>
      <c r="AP143" s="47"/>
      <c r="AQ143" s="47" t="b">
        <f>IF(AND($Y$133=AJ143)*AND($AM$136&lt;=12,$AM$136&gt;=4),AL144,IF(AND($Y$133=AJ143)*AND($AM$136&gt;12),AL143,IF(AND($Y$133=AJ143)*AND($AM$136&lt;4),AL145)))</f>
        <v>0</v>
      </c>
      <c r="AR143" s="47" t="b">
        <f>IF(AND($Y$133=AJ143)*AND($AM$136&lt;=12,$AM$136&gt;=4),AM144,IF(AND($Y$133=AJ143)*AND($AM$136&gt;12),AM143,IF(AND($Y$133=AJ143)*AND($AM$136&lt;4),AM145)))</f>
        <v>0</v>
      </c>
      <c r="AS143" s="26"/>
      <c r="AT143" s="167" t="s">
        <v>67</v>
      </c>
      <c r="AU143" s="106" t="s">
        <v>56</v>
      </c>
      <c r="AV143" s="145">
        <v>12</v>
      </c>
      <c r="AW143" s="146">
        <v>1.32</v>
      </c>
      <c r="AX143" s="47"/>
      <c r="AY143" s="47" t="b">
        <f>IF(AND($Y$133=AT143)*AND($AW$136&lt;=12,$AW$136&gt;=4),AV144,IF(AND($Y$133=AT143)*AND($AW$136&gt;12),AV143,IF(AND($Y$133=AT143)*AND($AW$136&lt;4),AV145)))</f>
        <v>0</v>
      </c>
      <c r="AZ143" s="47" t="b">
        <f>IF(AND($Y$133=AT143)*AND($AW$136&lt;=12,$AW$136&gt;=4),AW144,IF(AND($Y$133=AT143)*AND($AW$136&gt;12),AW143,IF(AND($Y$133=AT143)*AND($AW$136&lt;4),AW145)))</f>
        <v>0</v>
      </c>
      <c r="BA143" s="47"/>
      <c r="BB143" s="47"/>
      <c r="BC143" s="26"/>
      <c r="BD143" s="26"/>
      <c r="BE143" s="26"/>
      <c r="BF143" s="26"/>
      <c r="BG143" s="26"/>
      <c r="BH143" s="26"/>
      <c r="BI143" s="26"/>
      <c r="BJ143" s="26"/>
      <c r="BK143" s="26"/>
      <c r="BL143" s="167" t="s">
        <v>67</v>
      </c>
      <c r="BM143" s="106" t="s">
        <v>56</v>
      </c>
      <c r="BN143" s="145">
        <v>12</v>
      </c>
      <c r="BO143" s="146">
        <v>1.32</v>
      </c>
      <c r="BP143" s="47"/>
      <c r="BQ143" s="47" t="b">
        <f>IF(AND($Y$133=BL143)*AND($BO$136&lt;=12,$BO$136&gt;=4),BN144,IF(AND($Y$133=BL143)*AND($BO$136&gt;12),BN143,IF(AND($Y$133=BL143)*AND($BO$136&lt;4),BN145)))</f>
        <v>0</v>
      </c>
      <c r="BR143" s="45" t="b">
        <f>IF(AND($Y$133=BL143)*AND($BO$136&lt;=12,$BO$136&gt;=4),BO144,IF(AND($Y$133=BL143)*AND($BO$136&gt;12),BO143,IF(AND($Y$133=BL143)*AND($BO$136&lt;4),BO145)))</f>
        <v>0</v>
      </c>
      <c r="BS143" s="45"/>
      <c r="BT143" s="45"/>
    </row>
    <row r="144" spans="17:78" ht="12.6" hidden="1" customHeight="1" x14ac:dyDescent="0.25">
      <c r="Q144" s="103" t="s">
        <v>103</v>
      </c>
      <c r="Y144" s="167"/>
      <c r="Z144" s="106" t="s">
        <v>57</v>
      </c>
      <c r="AA144" s="145">
        <v>3</v>
      </c>
      <c r="AB144" s="146">
        <v>0.21</v>
      </c>
      <c r="AC144" s="47"/>
      <c r="AD144" s="47"/>
      <c r="AE144" s="47"/>
      <c r="AF144" s="47" t="b">
        <f>IF(AND($Y$133=Y143)*AND($AB$136&lt;=12,$AB$136&gt;=4),AA144,IF(AND($Y$133=Y143)*AND($AB$136&gt;12),AA143,IF(AND($Y$133=Y143)*AND($AB$136&lt;4),AA145)))</f>
        <v>0</v>
      </c>
      <c r="AG144" s="47" t="b">
        <f>IF(AND($Y$133=Y143)*AND($AB$136&lt;=12,$AB$136&gt;=4),AB144,IF(AND($Y$133=Y143)*AND($AB$136&gt;12),AB143,IF(AND($Y$133=Y143)*AND($AB$136&lt;4),AB145)))</f>
        <v>0</v>
      </c>
      <c r="AH144" s="47"/>
      <c r="AI144" s="26"/>
      <c r="AJ144" s="167"/>
      <c r="AK144" s="106" t="s">
        <v>57</v>
      </c>
      <c r="AL144" s="145">
        <v>3</v>
      </c>
      <c r="AM144" s="146">
        <v>0.21</v>
      </c>
      <c r="AN144" s="47"/>
      <c r="AO144" s="47"/>
      <c r="AP144" s="47"/>
      <c r="AQ144" s="47"/>
      <c r="AR144" s="47"/>
      <c r="AS144" s="26"/>
      <c r="AT144" s="167"/>
      <c r="AU144" s="106" t="s">
        <v>57</v>
      </c>
      <c r="AV144" s="145">
        <v>3</v>
      </c>
      <c r="AW144" s="146">
        <v>0.21</v>
      </c>
      <c r="AX144" s="47"/>
      <c r="AY144" s="47"/>
      <c r="AZ144" s="47"/>
      <c r="BA144" s="47">
        <f>IF(AY144=FALSE,0,IF(AY144=3,3,IF(AY144=12,12)))</f>
        <v>0</v>
      </c>
      <c r="BB144" s="47"/>
      <c r="BC144" s="26"/>
      <c r="BD144" s="26"/>
      <c r="BE144" s="26"/>
      <c r="BF144" s="26"/>
      <c r="BG144" s="26"/>
      <c r="BH144" s="26"/>
      <c r="BI144" s="26"/>
      <c r="BJ144" s="26"/>
      <c r="BK144" s="26"/>
      <c r="BL144" s="167"/>
      <c r="BM144" s="106" t="s">
        <v>57</v>
      </c>
      <c r="BN144" s="145">
        <v>3</v>
      </c>
      <c r="BO144" s="146">
        <v>0.21</v>
      </c>
      <c r="BP144" s="47"/>
      <c r="BQ144" s="47"/>
      <c r="BR144" s="47"/>
      <c r="BS144" s="45"/>
      <c r="BT144" s="45"/>
    </row>
    <row r="145" spans="17:72" ht="12.6" hidden="1" customHeight="1" x14ac:dyDescent="0.25">
      <c r="Q145" s="103" t="s">
        <v>70</v>
      </c>
      <c r="Y145" s="167"/>
      <c r="Z145" s="106" t="s">
        <v>59</v>
      </c>
      <c r="AA145" s="145">
        <v>0</v>
      </c>
      <c r="AB145" s="146">
        <v>0</v>
      </c>
      <c r="AC145" s="47"/>
      <c r="AD145" s="47"/>
      <c r="AE145" s="47"/>
      <c r="AF145" s="47"/>
      <c r="AG145" s="47"/>
      <c r="AH145" s="47"/>
      <c r="AI145" s="26"/>
      <c r="AJ145" s="167"/>
      <c r="AK145" s="106" t="s">
        <v>59</v>
      </c>
      <c r="AL145" s="145">
        <v>0</v>
      </c>
      <c r="AM145" s="146">
        <v>0</v>
      </c>
      <c r="AN145" s="47"/>
      <c r="AO145" s="47"/>
      <c r="AP145" s="47"/>
      <c r="AQ145" s="47"/>
      <c r="AR145" s="47"/>
      <c r="AS145" s="26"/>
      <c r="AT145" s="167"/>
      <c r="AU145" s="106" t="s">
        <v>59</v>
      </c>
      <c r="AV145" s="145">
        <v>0</v>
      </c>
      <c r="AW145" s="146">
        <v>0</v>
      </c>
      <c r="AX145" s="47"/>
      <c r="AY145" s="47"/>
      <c r="AZ145" s="47"/>
      <c r="BA145" s="47"/>
      <c r="BB145" s="47"/>
      <c r="BC145" s="26"/>
      <c r="BD145" s="26"/>
      <c r="BE145" s="26"/>
      <c r="BF145" s="26"/>
      <c r="BG145" s="26"/>
      <c r="BH145" s="26"/>
      <c r="BI145" s="26"/>
      <c r="BJ145" s="26"/>
      <c r="BK145" s="26"/>
      <c r="BL145" s="167"/>
      <c r="BM145" s="106" t="s">
        <v>59</v>
      </c>
      <c r="BN145" s="145">
        <v>0</v>
      </c>
      <c r="BO145" s="146">
        <v>0</v>
      </c>
      <c r="BP145" s="47"/>
      <c r="BQ145" s="47"/>
      <c r="BR145" s="45"/>
      <c r="BS145" s="45"/>
      <c r="BT145" s="45"/>
    </row>
    <row r="146" spans="17:72" ht="12.6" hidden="1" customHeight="1" x14ac:dyDescent="0.25">
      <c r="Q146" s="103" t="s">
        <v>71</v>
      </c>
      <c r="Y146" s="167" t="s">
        <v>68</v>
      </c>
      <c r="Z146" s="106" t="s">
        <v>56</v>
      </c>
      <c r="AA146" s="145">
        <v>12</v>
      </c>
      <c r="AB146" s="146">
        <v>1.32</v>
      </c>
      <c r="AC146" s="47"/>
      <c r="AD146" s="47"/>
      <c r="AE146" s="47"/>
      <c r="AF146" s="29"/>
      <c r="AG146" s="47"/>
      <c r="AH146" s="47"/>
      <c r="AI146" s="26"/>
      <c r="AJ146" s="167" t="s">
        <v>68</v>
      </c>
      <c r="AK146" s="106" t="s">
        <v>56</v>
      </c>
      <c r="AL146" s="145">
        <v>12</v>
      </c>
      <c r="AM146" s="146">
        <v>1.32</v>
      </c>
      <c r="AN146" s="47"/>
      <c r="AO146" s="47"/>
      <c r="AP146" s="47"/>
      <c r="AQ146" s="47" t="b">
        <f>IF(AND($Y$133=AJ146)*AND($AM$136&lt;=15,$AM$136&gt;=2),AL147,IF(AND($Y$133=AJ146)*AND($AM$136&gt;15),AL146,IF(AND($Y$133=AJ146)*AND($AM$136&lt;2),AL148)))</f>
        <v>0</v>
      </c>
      <c r="AR146" s="47" t="b">
        <f>IF(AND($Y$133=AJ146)*AND($AM$136&lt;=15,$AM$136&gt;=2),AM147,IF(AND($Y$133=AJ146)*AND($AM$136&gt;15),AM146,IF(AND($Y$133=AJ146)*AND($AM$136&lt;2),AM148)))</f>
        <v>0</v>
      </c>
      <c r="AS146" s="26"/>
      <c r="AT146" s="167" t="s">
        <v>68</v>
      </c>
      <c r="AU146" s="106" t="s">
        <v>56</v>
      </c>
      <c r="AV146" s="145">
        <v>12</v>
      </c>
      <c r="AW146" s="146">
        <v>1.32</v>
      </c>
      <c r="AX146" s="47"/>
      <c r="AY146" s="47" t="b">
        <f>IF(AND($Y$133=AT146)*AND($AW$136&lt;=15,$AW$136&gt;=2),AV147,IF(AND($Y$133=AT146)*AND($AW$136&gt;15),AV146,IF(AND($Y$133=AT146)*AND($AW$136&lt;2),AV148)))</f>
        <v>0</v>
      </c>
      <c r="AZ146" s="47" t="b">
        <f>IF(AND($Y$133=AT146)*AND($AW$136&lt;=15,$AW$136&gt;=2),AW147,IF(AND($Y$133=AT146)*AND($AW$136&gt;15),AW146,IF(AND($Y$133=AT146)*AND($AW$136&lt;2),AW148)))</f>
        <v>0</v>
      </c>
      <c r="BA146" s="47"/>
      <c r="BB146" s="47"/>
      <c r="BC146" s="26"/>
      <c r="BD146" s="26"/>
      <c r="BE146" s="26"/>
      <c r="BF146" s="26"/>
      <c r="BG146" s="26"/>
      <c r="BH146" s="26"/>
      <c r="BI146" s="26"/>
      <c r="BJ146" s="26"/>
      <c r="BK146" s="26"/>
      <c r="BL146" s="167" t="s">
        <v>68</v>
      </c>
      <c r="BM146" s="106" t="s">
        <v>56</v>
      </c>
      <c r="BN146" s="145">
        <v>12</v>
      </c>
      <c r="BO146" s="146">
        <v>1.32</v>
      </c>
      <c r="BP146" s="47"/>
      <c r="BQ146" s="47" t="b">
        <f>IF(AND($Y$133=BL146)*AND($BO$136&lt;=15,$BO$136&gt;=2),BN147,IF(AND($Y$133=BL146)*AND($BO$136&gt;15),BN146,IF(AND($Y$133=BL146)*AND($BO$136&lt;2),BN148)))</f>
        <v>0</v>
      </c>
      <c r="BR146" s="45" t="b">
        <f>IF(AND($Y$133=BL146)*AND($BO$136&lt;=12,$BO$136&gt;=4),BO147,IF(AND($Y$133=BL146)*AND($BO$136&gt;12),BO146,IF(AND($Y$133=BL146)*AND($BO$136&lt;4),BO148)))</f>
        <v>0</v>
      </c>
      <c r="BS146" s="45"/>
      <c r="BT146" s="45"/>
    </row>
    <row r="147" spans="17:72" ht="12.6" hidden="1" customHeight="1" x14ac:dyDescent="0.25">
      <c r="Q147" s="103" t="s">
        <v>50</v>
      </c>
      <c r="Y147" s="167"/>
      <c r="Z147" s="106" t="s">
        <v>94</v>
      </c>
      <c r="AA147" s="145">
        <v>3</v>
      </c>
      <c r="AB147" s="146">
        <v>0.21</v>
      </c>
      <c r="AC147" s="47"/>
      <c r="AD147" s="47"/>
      <c r="AE147" s="47"/>
      <c r="AF147" s="47" t="b">
        <f>IF(AND($Y$133=Y146)*AND($AB$136&lt;=15,$AB$136&gt;=2),AA147,IF(AND($Y$133=Y146)*AND($AB$136&gt;15),AA146,IF(AND($Y$133=Y146)*AND($AB$136&lt;2),AA148)))</f>
        <v>0</v>
      </c>
      <c r="AG147" s="47" t="b">
        <f>IF(AND($Y$133=Y146)*AND($AB$136&lt;=15,$AB$136&gt;=2),AB147,IF(AND($Y$133=Y146)*AND($AB$136&gt;15),AB146,IF(AND($Y$133=Y146)*AND($AB$136&lt;2),AB148)))</f>
        <v>0</v>
      </c>
      <c r="AH147" s="47"/>
      <c r="AI147" s="26"/>
      <c r="AJ147" s="167"/>
      <c r="AK147" s="106" t="s">
        <v>94</v>
      </c>
      <c r="AL147" s="145">
        <v>3</v>
      </c>
      <c r="AM147" s="146">
        <v>0.21</v>
      </c>
      <c r="AN147" s="47"/>
      <c r="AO147" s="47"/>
      <c r="AP147" s="47"/>
      <c r="AQ147" s="47"/>
      <c r="AR147" s="47"/>
      <c r="AS147" s="26"/>
      <c r="AT147" s="167"/>
      <c r="AU147" s="106" t="s">
        <v>94</v>
      </c>
      <c r="AV147" s="145">
        <v>3</v>
      </c>
      <c r="AW147" s="146">
        <v>0.21</v>
      </c>
      <c r="AX147" s="47"/>
      <c r="AY147" s="47"/>
      <c r="AZ147" s="47"/>
      <c r="BA147" s="47">
        <f>IF(AY147=FALSE,0,IF(AY147=3,3,IF(AY147=12,12)))</f>
        <v>0</v>
      </c>
      <c r="BB147" s="47"/>
      <c r="BC147" s="26"/>
      <c r="BD147" s="26"/>
      <c r="BE147" s="26"/>
      <c r="BF147" s="26"/>
      <c r="BG147" s="26"/>
      <c r="BH147" s="26"/>
      <c r="BI147" s="26"/>
      <c r="BJ147" s="26"/>
      <c r="BK147" s="26"/>
      <c r="BL147" s="167"/>
      <c r="BM147" s="106" t="s">
        <v>94</v>
      </c>
      <c r="BN147" s="145">
        <v>3</v>
      </c>
      <c r="BO147" s="146">
        <v>0.21</v>
      </c>
      <c r="BP147" s="47"/>
      <c r="BQ147" s="47"/>
      <c r="BR147" s="47"/>
      <c r="BS147" s="45"/>
      <c r="BT147" s="45"/>
    </row>
    <row r="148" spans="17:72" ht="12.6" hidden="1" customHeight="1" x14ac:dyDescent="0.25">
      <c r="Q148" s="103" t="s">
        <v>72</v>
      </c>
      <c r="Y148" s="167"/>
      <c r="Z148" s="106" t="s">
        <v>60</v>
      </c>
      <c r="AA148" s="145">
        <v>0</v>
      </c>
      <c r="AB148" s="146">
        <v>0</v>
      </c>
      <c r="AC148" s="47"/>
      <c r="AD148" s="47"/>
      <c r="AE148" s="47"/>
      <c r="AF148" s="29"/>
      <c r="AG148" s="47"/>
      <c r="AH148" s="47"/>
      <c r="AI148" s="26"/>
      <c r="AJ148" s="167"/>
      <c r="AK148" s="106" t="s">
        <v>60</v>
      </c>
      <c r="AL148" s="145">
        <v>0</v>
      </c>
      <c r="AM148" s="146">
        <v>0</v>
      </c>
      <c r="AN148" s="47"/>
      <c r="AO148" s="47"/>
      <c r="AP148" s="47"/>
      <c r="AQ148" s="29"/>
      <c r="AR148" s="47"/>
      <c r="AS148" s="26"/>
      <c r="AT148" s="167"/>
      <c r="AU148" s="106" t="s">
        <v>60</v>
      </c>
      <c r="AV148" s="145">
        <v>0</v>
      </c>
      <c r="AW148" s="146">
        <v>0</v>
      </c>
      <c r="AX148" s="47"/>
      <c r="AY148" s="29"/>
      <c r="AZ148" s="47"/>
      <c r="BA148" s="47"/>
      <c r="BB148" s="47"/>
      <c r="BC148" s="26"/>
      <c r="BD148" s="26"/>
      <c r="BE148" s="26"/>
      <c r="BF148" s="26"/>
      <c r="BG148" s="26"/>
      <c r="BH148" s="26"/>
      <c r="BI148" s="26"/>
      <c r="BJ148" s="26"/>
      <c r="BK148" s="26"/>
      <c r="BL148" s="167"/>
      <c r="BM148" s="106" t="s">
        <v>60</v>
      </c>
      <c r="BN148" s="145">
        <v>0</v>
      </c>
      <c r="BO148" s="146">
        <v>0</v>
      </c>
      <c r="BP148" s="47"/>
      <c r="BQ148" s="29"/>
      <c r="BR148" s="45"/>
      <c r="BS148" s="45"/>
      <c r="BT148" s="45"/>
    </row>
    <row r="149" spans="17:72" ht="12.6" hidden="1" customHeight="1" x14ac:dyDescent="0.25">
      <c r="Q149" s="85" t="s">
        <v>73</v>
      </c>
      <c r="Y149" s="167" t="s">
        <v>69</v>
      </c>
      <c r="Z149" s="106" t="s">
        <v>56</v>
      </c>
      <c r="AA149" s="145">
        <v>12</v>
      </c>
      <c r="AB149" s="146">
        <v>1.32</v>
      </c>
      <c r="AC149" s="47"/>
      <c r="AD149" s="47"/>
      <c r="AE149" s="47"/>
      <c r="AF149" s="47" t="b">
        <f>IF(AND($Y$133=Y149)*AND($AB$136&lt;=12,$AB$136&gt;=2),AA150,IF(AND($Y$133=Y149)*AND($AB$136&gt;12),AA149,IF(AND($Y$133=Y149)*AND($AB$136&lt;2),AA151)))</f>
        <v>0</v>
      </c>
      <c r="AG149" s="47" t="b">
        <f>IF(AND($Y$133=Y149)*AND($AB$136&lt;=12,$AB$136&gt;=2),AB150,IF(AND($Y$133=Y149)*AND($AB$136&gt;12),AB149,IF(AND($Y$133=Y149)*AND($AB$136&lt;2),AB151)))</f>
        <v>0</v>
      </c>
      <c r="AH149" s="47"/>
      <c r="AI149" s="26"/>
      <c r="AJ149" s="167" t="s">
        <v>69</v>
      </c>
      <c r="AK149" s="106" t="s">
        <v>56</v>
      </c>
      <c r="AL149" s="145">
        <v>12</v>
      </c>
      <c r="AM149" s="146">
        <v>1.32</v>
      </c>
      <c r="AN149" s="47"/>
      <c r="AO149" s="47"/>
      <c r="AP149" s="47"/>
      <c r="AQ149" s="47" t="b">
        <f>IF(AND($Y$133=AJ149)*AND($AM$136&lt;=12,$AM$136&gt;=2),AL150,IF(AND($Y$133=AJ149)*AND($AM$136&gt;12),AL149,IF(AND($Y$133=AJ149)*AND($AM$136&lt;2),AL151)))</f>
        <v>0</v>
      </c>
      <c r="AR149" s="47" t="b">
        <f>IF(AND($Y$133=AJ149)*AND($AM$136&lt;=12,$AM$136&gt;=2),AM150,IF(AND($Y$133=AJ149)*AND($AM$136&gt;12),AM149,IF(AND($Y$133=AJ149)*AND($AM$136&lt;2),AM151)))</f>
        <v>0</v>
      </c>
      <c r="AS149" s="26"/>
      <c r="AT149" s="167" t="s">
        <v>69</v>
      </c>
      <c r="AU149" s="106" t="s">
        <v>56</v>
      </c>
      <c r="AV149" s="145">
        <v>12</v>
      </c>
      <c r="AW149" s="146">
        <v>1.32</v>
      </c>
      <c r="AX149" s="47"/>
      <c r="AY149" s="47" t="b">
        <f>IF(AND($Y$133=AT149)*AND($AW$136&lt;=12,$AW$136&gt;=2),AV150,IF(AND($Y$133=AT149)*AND($AW$136&gt;12),AV149,IF(AND($Y$133=AT149)*AND($AW$136&lt;2),AV151)))</f>
        <v>0</v>
      </c>
      <c r="AZ149" s="47" t="b">
        <f>IF(AND($Y$133=AT149)*AND($AW$136&lt;=12,$AW$136&gt;=2),AW150,IF(AND($Y$133=AT149)*AND($AW$136&gt;12),AW149,IF(AND($Y$133=AT149)*AND($AW$136&lt;2),AW151)))</f>
        <v>0</v>
      </c>
      <c r="BA149" s="47">
        <f>IF(AY149=FALSE,0,IF(AY149=3,3,IF(AY149=12,12)))</f>
        <v>0</v>
      </c>
      <c r="BB149" s="47"/>
      <c r="BC149" s="26"/>
      <c r="BD149" s="26"/>
      <c r="BE149" s="26"/>
      <c r="BF149" s="26"/>
      <c r="BG149" s="26"/>
      <c r="BH149" s="26"/>
      <c r="BI149" s="26"/>
      <c r="BJ149" s="26"/>
      <c r="BK149" s="26"/>
      <c r="BL149" s="167" t="s">
        <v>69</v>
      </c>
      <c r="BM149" s="106" t="s">
        <v>56</v>
      </c>
      <c r="BN149" s="145">
        <v>12</v>
      </c>
      <c r="BO149" s="146">
        <v>1.32</v>
      </c>
      <c r="BP149" s="47"/>
      <c r="BQ149" s="47" t="b">
        <f>IF(AND($Y$133=BL149)*AND($BO$136&lt;=12,$BO$136&gt;=2),BN150,IF(AND($Y$133=BL149)*AND($BO$136&gt;12),BN149,IF(AND($Y$133=BL149)*AND($BO$136&lt;2),BN151)))</f>
        <v>0</v>
      </c>
      <c r="BR149" s="45" t="b">
        <f>IF(AND($Y$133=BL149)*AND($BO$136&lt;=12,$BO$136&gt;=2),BO150,IF(AND($Y$133=BL149)*AND($BO$136&gt;12),BO149,IF(AND($Y$133=BL149)*AND($BO$136&lt;2),BO151)))</f>
        <v>0</v>
      </c>
      <c r="BS149" s="45"/>
      <c r="BT149" s="45"/>
    </row>
    <row r="150" spans="17:72" ht="12.6" hidden="1" customHeight="1" x14ac:dyDescent="0.25">
      <c r="Q150" s="85" t="s">
        <v>51</v>
      </c>
      <c r="Y150" s="167"/>
      <c r="Z150" s="106" t="s">
        <v>58</v>
      </c>
      <c r="AA150" s="145">
        <v>3</v>
      </c>
      <c r="AB150" s="146">
        <v>0.21</v>
      </c>
      <c r="AC150" s="47"/>
      <c r="AD150" s="47"/>
      <c r="AE150" s="47"/>
      <c r="AF150" s="47"/>
      <c r="AG150" s="47"/>
      <c r="AH150" s="47"/>
      <c r="AI150" s="26"/>
      <c r="AJ150" s="167"/>
      <c r="AK150" s="106" t="s">
        <v>58</v>
      </c>
      <c r="AL150" s="145">
        <v>3</v>
      </c>
      <c r="AM150" s="146">
        <v>0.21</v>
      </c>
      <c r="AN150" s="47"/>
      <c r="AO150" s="47"/>
      <c r="AP150" s="47"/>
      <c r="AQ150" s="47"/>
      <c r="AR150" s="47"/>
      <c r="AS150" s="26"/>
      <c r="AT150" s="167"/>
      <c r="AU150" s="106" t="s">
        <v>58</v>
      </c>
      <c r="AV150" s="145">
        <v>3</v>
      </c>
      <c r="AW150" s="146">
        <v>0.21</v>
      </c>
      <c r="AX150" s="47"/>
      <c r="AY150" s="47"/>
      <c r="AZ150" s="47"/>
      <c r="BA150" s="26"/>
      <c r="BB150" s="47"/>
      <c r="BC150" s="26"/>
      <c r="BD150" s="26"/>
      <c r="BE150" s="26"/>
      <c r="BF150" s="26"/>
      <c r="BG150" s="26"/>
      <c r="BH150" s="26"/>
      <c r="BI150" s="26"/>
      <c r="BJ150" s="26"/>
      <c r="BK150" s="26"/>
      <c r="BL150" s="167"/>
      <c r="BM150" s="106" t="s">
        <v>58</v>
      </c>
      <c r="BN150" s="145">
        <v>3</v>
      </c>
      <c r="BO150" s="146">
        <v>0.21</v>
      </c>
      <c r="BP150" s="47"/>
      <c r="BQ150" s="47"/>
      <c r="BR150" s="45"/>
      <c r="BT150" s="45"/>
    </row>
    <row r="151" spans="17:72" ht="12.6" hidden="1" customHeight="1" x14ac:dyDescent="0.25">
      <c r="Q151" s="85" t="s">
        <v>74</v>
      </c>
      <c r="Y151" s="167"/>
      <c r="Z151" s="106" t="s">
        <v>60</v>
      </c>
      <c r="AA151" s="145">
        <v>0</v>
      </c>
      <c r="AB151" s="146">
        <v>0</v>
      </c>
      <c r="AC151" s="47"/>
      <c r="AD151" s="47"/>
      <c r="AE151" s="47"/>
      <c r="AF151" s="47"/>
      <c r="AG151" s="47"/>
      <c r="AH151" s="47"/>
      <c r="AI151" s="26"/>
      <c r="AJ151" s="167"/>
      <c r="AK151" s="106" t="s">
        <v>60</v>
      </c>
      <c r="AL151" s="145">
        <v>0</v>
      </c>
      <c r="AM151" s="146">
        <v>0</v>
      </c>
      <c r="AN151" s="47"/>
      <c r="AO151" s="47"/>
      <c r="AP151" s="47"/>
      <c r="AQ151" s="47"/>
      <c r="AR151" s="47"/>
      <c r="AS151" s="26"/>
      <c r="AT151" s="167"/>
      <c r="AU151" s="106" t="s">
        <v>60</v>
      </c>
      <c r="AV151" s="145">
        <v>0</v>
      </c>
      <c r="AW151" s="146">
        <v>0</v>
      </c>
      <c r="AX151" s="47"/>
      <c r="AY151" s="47"/>
      <c r="AZ151" s="47"/>
      <c r="BA151" s="47"/>
      <c r="BB151" s="47"/>
      <c r="BC151" s="26"/>
      <c r="BD151" s="26"/>
      <c r="BE151" s="26"/>
      <c r="BF151" s="26"/>
      <c r="BG151" s="26"/>
      <c r="BH151" s="26"/>
      <c r="BI151" s="26"/>
      <c r="BJ151" s="26"/>
      <c r="BK151" s="26"/>
      <c r="BL151" s="167"/>
      <c r="BM151" s="106" t="s">
        <v>60</v>
      </c>
      <c r="BN151" s="145">
        <v>0</v>
      </c>
      <c r="BO151" s="146">
        <v>0</v>
      </c>
      <c r="BP151" s="47"/>
      <c r="BQ151" s="47"/>
      <c r="BR151" s="45"/>
      <c r="BS151" s="45"/>
      <c r="BT151" s="45"/>
    </row>
    <row r="152" spans="17:72" ht="12.6" hidden="1" customHeight="1" x14ac:dyDescent="0.25">
      <c r="Q152" s="85" t="s">
        <v>53</v>
      </c>
      <c r="Y152" s="103" t="s">
        <v>102</v>
      </c>
      <c r="Z152" s="106" t="s">
        <v>56</v>
      </c>
      <c r="AA152" s="145">
        <v>12</v>
      </c>
      <c r="AB152" s="146">
        <v>1.32</v>
      </c>
      <c r="AC152" s="47"/>
      <c r="AD152" s="47"/>
      <c r="AE152" s="47"/>
      <c r="AF152" s="47">
        <f>IF(AND($Y$133=Y152)*AND($AB$136&lt;=12,$AB$136&gt;=2),AA153,IF(AND($Y$133=Y152)*AND($AB$136&gt;12),AA152,IF(AND($Y$133=Y152)*AND($AB$136&lt;2),AA154)))</f>
        <v>12</v>
      </c>
      <c r="AG152" s="47">
        <f>IF(AND($Y$133=Y152)*AND($AB$136&lt;=12,$AB$136&gt;=2),AB153,IF(AND($Y$133=Y152)*AND($AB$136&gt;12),AB152,IF(AND($Y$133=Y152)*AND($AB$136&lt;2),AB154)))</f>
        <v>1.32</v>
      </c>
      <c r="AH152" s="47"/>
      <c r="AI152" s="26"/>
      <c r="AJ152" s="103" t="s">
        <v>102</v>
      </c>
      <c r="AK152" s="106" t="s">
        <v>56</v>
      </c>
      <c r="AL152" s="145">
        <v>12</v>
      </c>
      <c r="AM152" s="146">
        <v>1.32</v>
      </c>
      <c r="AN152" s="47"/>
      <c r="AO152" s="47"/>
      <c r="AP152" s="47"/>
      <c r="AQ152" s="47">
        <f>IF(AND($Y$133=AJ152)*AND($AM$136&lt;=12,$AM$136&gt;=2),AL153,IF(AND($Y$133=AJ152)*AND($AM$136&gt;12),AL152,IF(AND($Y$133=AJ152)*AND($AM$136&lt;2),AL154)))</f>
        <v>12</v>
      </c>
      <c r="AR152" s="47">
        <f>IF(AND($Y$133=AJ152)*AND($AM$136&lt;=12,$AM$136&gt;=2),AM153,IF(AND($Y$133=AJ152)*AND($AM$136&gt;12),AM152,IF(AND($Y$133=AJ152)*AND($AM$136&lt;2),AM154)))</f>
        <v>1.32</v>
      </c>
      <c r="AS152" s="26"/>
      <c r="AT152" s="103" t="s">
        <v>102</v>
      </c>
      <c r="AU152" s="106" t="s">
        <v>56</v>
      </c>
      <c r="AV152" s="145">
        <v>12</v>
      </c>
      <c r="AW152" s="146">
        <v>1.32</v>
      </c>
      <c r="AX152" s="47"/>
      <c r="AY152" s="47">
        <f>IF(AND($Y$133=AT152)*AND($AW$136&lt;=12,$AW$136&gt;=2),AV153,IF(AND($Y$133=AT152)*AND($AW$136&gt;12),AV152,IF(AND($Y$133=AT152)*AND($AW$136&lt;2),AV154)))</f>
        <v>0</v>
      </c>
      <c r="AZ152" s="47">
        <f>IF(AND($Y$133=AT152)*AND($AW$136&lt;=12,$AW$136&gt;=2),AW153,IF(AND($Y$133=AT152)*AND($AW$136&gt;12),AW152,IF(AND($Y$133=AT152)*AND($AW$136&lt;2),AW154)))</f>
        <v>0</v>
      </c>
      <c r="BA152" s="47" t="b">
        <f>IF(AY152=FALSE,0,IF(AY152=3,3,IF(AY152=12,12)))</f>
        <v>0</v>
      </c>
      <c r="BB152" s="47"/>
      <c r="BC152" s="26"/>
      <c r="BD152" s="26"/>
      <c r="BE152" s="26"/>
      <c r="BF152" s="26"/>
      <c r="BG152" s="26"/>
      <c r="BH152" s="26"/>
      <c r="BI152" s="26"/>
      <c r="BJ152" s="26"/>
      <c r="BK152" s="26"/>
      <c r="BL152" s="103" t="s">
        <v>102</v>
      </c>
      <c r="BM152" s="106" t="s">
        <v>56</v>
      </c>
      <c r="BN152" s="145">
        <v>12</v>
      </c>
      <c r="BO152" s="146">
        <v>1.32</v>
      </c>
      <c r="BP152" s="47"/>
      <c r="BQ152" s="47">
        <f>IF(AND($Y$133=BL152)*AND($BO$136&lt;=12,$BO$136&gt;=2),BN153,IF(AND($Y$133=BL152)*AND($BO$136&gt;12),BN152,IF(AND($Y$133=BL152)*AND($BO$136&lt;2),BN154)))</f>
        <v>0</v>
      </c>
      <c r="BR152" s="45">
        <f>IF(AND($Y$133=BL152)*AND($BO$136&lt;=12,$BO$136&gt;=2),BO153,IF(AND($Y$133=BL152)*AND($BO$136&gt;12),BO152,IF(AND($Y$133=BL152)*AND($BO$136&lt;2),BO154)))</f>
        <v>0</v>
      </c>
      <c r="BS152" s="45"/>
      <c r="BT152" s="45"/>
    </row>
    <row r="153" spans="17:72" ht="12.6" hidden="1" customHeight="1" x14ac:dyDescent="0.25">
      <c r="Q153" s="85" t="s">
        <v>79</v>
      </c>
      <c r="Y153" s="167"/>
      <c r="Z153" s="106" t="s">
        <v>58</v>
      </c>
      <c r="AA153" s="145">
        <v>3</v>
      </c>
      <c r="AB153" s="146">
        <v>0.21</v>
      </c>
      <c r="AC153" s="47"/>
      <c r="AD153" s="47"/>
      <c r="AE153" s="47"/>
      <c r="AF153" s="47"/>
      <c r="AG153" s="47"/>
      <c r="AH153" s="47"/>
      <c r="AI153" s="26"/>
      <c r="AJ153" s="167"/>
      <c r="AK153" s="106" t="s">
        <v>58</v>
      </c>
      <c r="AL153" s="145">
        <v>3</v>
      </c>
      <c r="AM153" s="146">
        <v>0.21</v>
      </c>
      <c r="AN153" s="47"/>
      <c r="AO153" s="47"/>
      <c r="AP153" s="47"/>
      <c r="AQ153" s="47"/>
      <c r="AR153" s="47"/>
      <c r="AS153" s="26"/>
      <c r="AT153" s="167"/>
      <c r="AU153" s="106" t="s">
        <v>58</v>
      </c>
      <c r="AV153" s="145">
        <v>3</v>
      </c>
      <c r="AW153" s="146">
        <v>0.21</v>
      </c>
      <c r="AX153" s="47"/>
      <c r="AY153" s="47"/>
      <c r="AZ153" s="47"/>
      <c r="BA153" s="47"/>
      <c r="BB153" s="47"/>
      <c r="BC153" s="26"/>
      <c r="BD153" s="26"/>
      <c r="BE153" s="26"/>
      <c r="BF153" s="26"/>
      <c r="BG153" s="26"/>
      <c r="BH153" s="26"/>
      <c r="BI153" s="26"/>
      <c r="BJ153" s="26"/>
      <c r="BK153" s="26"/>
      <c r="BL153" s="167"/>
      <c r="BM153" s="106" t="s">
        <v>58</v>
      </c>
      <c r="BN153" s="145">
        <v>3</v>
      </c>
      <c r="BO153" s="146">
        <v>0.21</v>
      </c>
      <c r="BP153" s="47"/>
      <c r="BQ153" s="47"/>
      <c r="BR153" s="45"/>
      <c r="BS153" s="45"/>
      <c r="BT153" s="45"/>
    </row>
    <row r="154" spans="17:72" ht="12.6" hidden="1" customHeight="1" x14ac:dyDescent="0.25">
      <c r="Q154" s="85" t="s">
        <v>80</v>
      </c>
      <c r="Y154" s="167"/>
      <c r="Z154" s="106" t="s">
        <v>60</v>
      </c>
      <c r="AA154" s="145">
        <v>0</v>
      </c>
      <c r="AB154" s="146">
        <v>0</v>
      </c>
      <c r="AC154" s="47"/>
      <c r="AD154" s="47"/>
      <c r="AE154" s="47"/>
      <c r="AF154" s="47"/>
      <c r="AG154" s="47"/>
      <c r="AH154" s="47"/>
      <c r="AI154" s="26"/>
      <c r="AJ154" s="167"/>
      <c r="AK154" s="106" t="s">
        <v>60</v>
      </c>
      <c r="AL154" s="145">
        <v>0</v>
      </c>
      <c r="AM154" s="146">
        <v>0</v>
      </c>
      <c r="AN154" s="47"/>
      <c r="AO154" s="47"/>
      <c r="AP154" s="47"/>
      <c r="AQ154" s="47"/>
      <c r="AR154" s="47"/>
      <c r="AS154" s="26"/>
      <c r="AT154" s="167"/>
      <c r="AU154" s="106" t="s">
        <v>60</v>
      </c>
      <c r="AV154" s="145">
        <v>0</v>
      </c>
      <c r="AW154" s="146">
        <v>0</v>
      </c>
      <c r="AX154" s="47"/>
      <c r="AY154" s="47"/>
      <c r="AZ154" s="47"/>
      <c r="BA154" s="47"/>
      <c r="BB154" s="47"/>
      <c r="BC154" s="26"/>
      <c r="BD154" s="26"/>
      <c r="BE154" s="26"/>
      <c r="BF154" s="26"/>
      <c r="BG154" s="26"/>
      <c r="BH154" s="26"/>
      <c r="BI154" s="26"/>
      <c r="BJ154" s="26"/>
      <c r="BK154" s="26"/>
      <c r="BL154" s="167"/>
      <c r="BM154" s="106" t="s">
        <v>60</v>
      </c>
      <c r="BN154" s="145">
        <v>0</v>
      </c>
      <c r="BO154" s="146">
        <v>0</v>
      </c>
      <c r="BP154" s="47"/>
      <c r="BQ154" s="47"/>
      <c r="BR154" s="45"/>
      <c r="BS154" s="45"/>
      <c r="BT154" s="45"/>
    </row>
    <row r="155" spans="17:72" ht="12.6" hidden="1" customHeight="1" x14ac:dyDescent="0.25">
      <c r="Q155" s="85" t="s">
        <v>62</v>
      </c>
      <c r="Y155" s="103" t="s">
        <v>103</v>
      </c>
      <c r="Z155" s="106" t="s">
        <v>56</v>
      </c>
      <c r="AA155" s="145">
        <v>12</v>
      </c>
      <c r="AB155" s="146">
        <v>1.32</v>
      </c>
      <c r="AC155" s="47"/>
      <c r="AD155" s="47"/>
      <c r="AE155" s="47"/>
      <c r="AF155" s="47" t="b">
        <f>IF(AND($Y$133=Y155)*AND($AB$136&lt;=12,$AB$136&gt;=2),AA156,IF(AND($Y$133=Y155)*AND($AB$136&gt;12),AA155,IF(AND($Y$133=Y155)*AND($AB$136&lt;2),AA157)))</f>
        <v>0</v>
      </c>
      <c r="AG155" s="47" t="b">
        <f>IF(AND($Y$133=Y155)*AND($AB$136&lt;=12,$AB$136&gt;=2),AB156,IF(AND($Y$133=Y155)*AND($AB$136&gt;12),AB155,IF(AND($Y$133=Y155)*AND($AB$136&lt;2),AB157)))</f>
        <v>0</v>
      </c>
      <c r="AH155" s="47"/>
      <c r="AI155" s="26"/>
      <c r="AJ155" s="103" t="s">
        <v>103</v>
      </c>
      <c r="AK155" s="106" t="s">
        <v>56</v>
      </c>
      <c r="AL155" s="145">
        <v>12</v>
      </c>
      <c r="AM155" s="146">
        <v>1.32</v>
      </c>
      <c r="AN155" s="47"/>
      <c r="AO155" s="47"/>
      <c r="AP155" s="47"/>
      <c r="AQ155" s="47" t="b">
        <f>IF(AND($Y$133=AJ155)*AND($AM$136&lt;=12,$AM$136&gt;=2),AL156,IF(AND($Y$133=AJ155)*AND($AM$136&gt;12),AL155,IF(AND($Y$133=AJ155)*AND($AM$136&lt;2),AL157)))</f>
        <v>0</v>
      </c>
      <c r="AR155" s="47" t="b">
        <f>IF(AND($Y$133=AJ155)*AND($AM$136&lt;=12,$AM$136&gt;=2),AM156,IF(AND($Y$133=AJ155)*AND($AM$136&gt;12),AM155,IF(AND($Y$133=AJ155)*AND($AM$136&lt;2),AM157)))</f>
        <v>0</v>
      </c>
      <c r="AS155" s="26"/>
      <c r="AT155" s="103" t="s">
        <v>103</v>
      </c>
      <c r="AU155" s="106" t="s">
        <v>56</v>
      </c>
      <c r="AV155" s="145">
        <v>12</v>
      </c>
      <c r="AW155" s="146">
        <v>1.32</v>
      </c>
      <c r="AX155" s="47"/>
      <c r="AY155" s="47" t="b">
        <f>IF(AND($Y$133=AT155)*AND($AW$136&lt;=12,$AW$136&gt;=2),AV156,IF(AND($Y$133=AT155)*AND($AW$136&gt;12),AV155,IF(AND($Y$133=AT155)*AND($AW$136&lt;2),AV157)))</f>
        <v>0</v>
      </c>
      <c r="AZ155" s="47" t="b">
        <f>IF(AND($Y$133=AT155)*AND($AW$136&lt;=12,$AW$136&gt;=2),AW156,IF(AND($Y$133=AT155)*AND($AW$136&gt;12),AW155,IF(AND($Y$133=AT155)*AND($AW$136&lt;2),AW157)))</f>
        <v>0</v>
      </c>
      <c r="BA155" s="47">
        <f>IF(AY155=FALSE,0,IF(AY155=3,3,IF(AY155=12,12)))</f>
        <v>0</v>
      </c>
      <c r="BB155" s="47"/>
      <c r="BC155" s="26"/>
      <c r="BD155" s="26"/>
      <c r="BE155" s="26"/>
      <c r="BF155" s="26"/>
      <c r="BG155" s="26"/>
      <c r="BH155" s="26"/>
      <c r="BI155" s="26"/>
      <c r="BJ155" s="26"/>
      <c r="BK155" s="26"/>
      <c r="BL155" s="103" t="s">
        <v>103</v>
      </c>
      <c r="BM155" s="106" t="s">
        <v>56</v>
      </c>
      <c r="BN155" s="145">
        <v>12</v>
      </c>
      <c r="BO155" s="146">
        <v>1.32</v>
      </c>
      <c r="BP155" s="47"/>
      <c r="BQ155" s="47" t="b">
        <f>IF(AND($Y$133=BL155)*AND($BO$136&lt;=12,$BO$136&gt;=2),BN156,IF(AND($Y$133=BL155)*AND($BO$136&gt;12),BN155,IF(AND($Y$133=BL155)*AND($BO$136&lt;2),BN157)))</f>
        <v>0</v>
      </c>
      <c r="BR155" s="45" t="b">
        <f>IF(AND($Y$133=BL155)*AND($BO$136&lt;=12,$BO$136&gt;=2),BO156,IF(AND($Y$133=BL155)*AND($BO$136&gt;12),BO155,IF(AND($Y$133=BL155)*AND($BO$136&lt;2),BO157)))</f>
        <v>0</v>
      </c>
      <c r="BS155" s="45"/>
      <c r="BT155" s="45"/>
    </row>
    <row r="156" spans="17:72" ht="12.6" hidden="1" customHeight="1" x14ac:dyDescent="0.25">
      <c r="Q156" s="85" t="s">
        <v>81</v>
      </c>
      <c r="Y156" s="167"/>
      <c r="Z156" s="106" t="s">
        <v>58</v>
      </c>
      <c r="AA156" s="145">
        <v>3</v>
      </c>
      <c r="AB156" s="146">
        <v>0.21</v>
      </c>
      <c r="AC156" s="47"/>
      <c r="AD156" s="47"/>
      <c r="AE156" s="47"/>
      <c r="AF156" s="47"/>
      <c r="AG156" s="47"/>
      <c r="AH156" s="47"/>
      <c r="AI156" s="26"/>
      <c r="AJ156" s="167"/>
      <c r="AK156" s="106" t="s">
        <v>58</v>
      </c>
      <c r="AL156" s="145">
        <v>3</v>
      </c>
      <c r="AM156" s="146">
        <v>0.21</v>
      </c>
      <c r="AN156" s="47"/>
      <c r="AO156" s="47"/>
      <c r="AP156" s="47"/>
      <c r="AQ156" s="47"/>
      <c r="AR156" s="47"/>
      <c r="AS156" s="26"/>
      <c r="AT156" s="167"/>
      <c r="AU156" s="106" t="s">
        <v>58</v>
      </c>
      <c r="AV156" s="145">
        <v>3</v>
      </c>
      <c r="AW156" s="146">
        <v>0.21</v>
      </c>
      <c r="AX156" s="47"/>
      <c r="AY156" s="47"/>
      <c r="AZ156" s="47"/>
      <c r="BA156" s="47"/>
      <c r="BB156" s="47"/>
      <c r="BC156" s="26"/>
      <c r="BD156" s="26"/>
      <c r="BE156" s="26"/>
      <c r="BF156" s="26"/>
      <c r="BG156" s="26"/>
      <c r="BH156" s="26"/>
      <c r="BI156" s="26"/>
      <c r="BJ156" s="26"/>
      <c r="BK156" s="26"/>
      <c r="BL156" s="167"/>
      <c r="BM156" s="106" t="s">
        <v>58</v>
      </c>
      <c r="BN156" s="145">
        <v>3</v>
      </c>
      <c r="BO156" s="146">
        <v>0.21</v>
      </c>
      <c r="BP156" s="47"/>
      <c r="BQ156" s="47"/>
      <c r="BR156" s="45"/>
      <c r="BS156" s="45"/>
      <c r="BT156" s="45"/>
    </row>
    <row r="157" spans="17:72" ht="12.6" hidden="1" customHeight="1" x14ac:dyDescent="0.25">
      <c r="Q157" s="85" t="s">
        <v>52</v>
      </c>
      <c r="Y157" s="167"/>
      <c r="Z157" s="106" t="s">
        <v>60</v>
      </c>
      <c r="AA157" s="145">
        <v>0</v>
      </c>
      <c r="AB157" s="146">
        <v>0</v>
      </c>
      <c r="AC157" s="47"/>
      <c r="AD157" s="47"/>
      <c r="AE157" s="47"/>
      <c r="AF157" s="47"/>
      <c r="AG157" s="47"/>
      <c r="AH157" s="47"/>
      <c r="AI157" s="26"/>
      <c r="AJ157" s="167"/>
      <c r="AK157" s="106" t="s">
        <v>60</v>
      </c>
      <c r="AL157" s="145">
        <v>0</v>
      </c>
      <c r="AM157" s="146">
        <v>0</v>
      </c>
      <c r="AN157" s="47"/>
      <c r="AO157" s="47"/>
      <c r="AP157" s="47"/>
      <c r="AQ157" s="47"/>
      <c r="AR157" s="47"/>
      <c r="AS157" s="26"/>
      <c r="AT157" s="167"/>
      <c r="AU157" s="106" t="s">
        <v>60</v>
      </c>
      <c r="AV157" s="145">
        <v>0</v>
      </c>
      <c r="AW157" s="146">
        <v>0</v>
      </c>
      <c r="AX157" s="47"/>
      <c r="AY157" s="47"/>
      <c r="AZ157" s="47"/>
      <c r="BA157" s="47"/>
      <c r="BB157" s="47"/>
      <c r="BC157" s="26"/>
      <c r="BD157" s="26"/>
      <c r="BE157" s="26"/>
      <c r="BF157" s="26"/>
      <c r="BG157" s="26"/>
      <c r="BH157" s="26"/>
      <c r="BI157" s="26"/>
      <c r="BJ157" s="26"/>
      <c r="BK157" s="26"/>
      <c r="BL157" s="167"/>
      <c r="BM157" s="106" t="s">
        <v>60</v>
      </c>
      <c r="BN157" s="145">
        <v>0</v>
      </c>
      <c r="BO157" s="146">
        <v>0</v>
      </c>
      <c r="BP157" s="47"/>
      <c r="BQ157" s="47"/>
      <c r="BR157" s="45"/>
      <c r="BS157" s="45"/>
      <c r="BT157" s="45"/>
    </row>
    <row r="158" spans="17:72" ht="12.6" hidden="1" customHeight="1" x14ac:dyDescent="0.25">
      <c r="Q158" s="85" t="s">
        <v>63</v>
      </c>
      <c r="Y158" s="167" t="s">
        <v>70</v>
      </c>
      <c r="Z158" s="106" t="s">
        <v>56</v>
      </c>
      <c r="AA158" s="145">
        <v>12</v>
      </c>
      <c r="AB158" s="146">
        <v>1.32</v>
      </c>
      <c r="AC158" s="47"/>
      <c r="AD158" s="47"/>
      <c r="AE158" s="47"/>
      <c r="AF158" s="47" t="b">
        <f>IF(AND($Y$133=Y158)*AND($AB$136&lt;=12,$AB$136&gt;=2),AA159,IF(AND($Y$133=Y158)*AND($AB$136&gt;12),AA158,IF(AND($Y$133=Y158)*AND($AB$136&lt;2),AA160)))</f>
        <v>0</v>
      </c>
      <c r="AG158" s="47" t="b">
        <f>IF(AND($Y$133=Y158)*AND($AB$136&lt;=12,$AB$136&gt;=2),AB159,IF(AND($Y$133=Y158)*AND($AB$136&gt;12),AB158,IF(AND($Y$133=Y158)*AND($AB$136&lt;2),AB160)))</f>
        <v>0</v>
      </c>
      <c r="AH158" s="47"/>
      <c r="AI158" s="26"/>
      <c r="AJ158" s="167" t="s">
        <v>70</v>
      </c>
      <c r="AK158" s="106" t="s">
        <v>56</v>
      </c>
      <c r="AL158" s="145">
        <v>12</v>
      </c>
      <c r="AM158" s="146">
        <v>1.32</v>
      </c>
      <c r="AN158" s="47"/>
      <c r="AO158" s="47"/>
      <c r="AP158" s="47"/>
      <c r="AQ158" s="47" t="b">
        <f>IF(AND($Y$133=AJ158)*AND($AM$136&lt;=12,$AM$136&gt;=2),AL159,IF(AND($Y$133=AJ158)*AND($AM$136&gt;12),AL158,IF(AND($Y$133=AJ158)*AND($AM$136&lt;2),AL160)))</f>
        <v>0</v>
      </c>
      <c r="AR158" s="47" t="b">
        <f>IF(AND($Y$133=AJ158)*AND($AM$136&lt;=12,$AM$136&gt;=2),AM159,IF(AND($Y$133=AJ158)*AND($AM$136&gt;12),AM158,IF(AND($Y$133=AJ158)*AND($AM$136&lt;2),AM160)))</f>
        <v>0</v>
      </c>
      <c r="AS158" s="26"/>
      <c r="AT158" s="167" t="s">
        <v>70</v>
      </c>
      <c r="AU158" s="106" t="s">
        <v>56</v>
      </c>
      <c r="AV158" s="145">
        <v>12</v>
      </c>
      <c r="AW158" s="146">
        <v>1.32</v>
      </c>
      <c r="AX158" s="47"/>
      <c r="AY158" s="47" t="b">
        <f>IF(AND($Y$133=AT158)*AND($AW$136&lt;=12,$AW$136&gt;=2),AV159,IF(AND($Y$133=AT158)*AND($AW$136&gt;12),AV158,IF(AND($Y$133=AT158)*AND($AW$136&lt;2),AV160)))</f>
        <v>0</v>
      </c>
      <c r="AZ158" s="47" t="b">
        <f>IF(AND($Y$133=AT158)*AND($AW$136&lt;=12,$AW$136&gt;=2),AW159,IF(AND($Y$133=AT158)*AND($AW$136&gt;12),AW158,IF(AND($Y$133=AT158)*AND($AW$136&lt;2),AW160)))</f>
        <v>0</v>
      </c>
      <c r="BA158" s="47">
        <f>IF(AY158=FALSE,0,IF(AY158=3,3,IF(AY158=12,12)))</f>
        <v>0</v>
      </c>
      <c r="BB158" s="47"/>
      <c r="BC158" s="26"/>
      <c r="BD158" s="26"/>
      <c r="BE158" s="26"/>
      <c r="BF158" s="26"/>
      <c r="BG158" s="26"/>
      <c r="BH158" s="26"/>
      <c r="BI158" s="26"/>
      <c r="BJ158" s="26"/>
      <c r="BK158" s="26"/>
      <c r="BL158" s="167" t="s">
        <v>70</v>
      </c>
      <c r="BM158" s="106" t="s">
        <v>56</v>
      </c>
      <c r="BN158" s="145">
        <v>12</v>
      </c>
      <c r="BO158" s="146">
        <v>1.32</v>
      </c>
      <c r="BP158" s="47"/>
      <c r="BQ158" s="47" t="b">
        <f>IF(AND($Y$133=BL158)*AND($BO$136&lt;=12,$BO$136&gt;=2),BN159,IF(AND($Y$133=BL158)*AND($BO$136&gt;12),BN158,IF(AND($Y$133=BL158)*AND($BO$136&lt;2),BN160)))</f>
        <v>0</v>
      </c>
      <c r="BR158" s="45" t="b">
        <f>IF(AND($Y$133=BL158)*AND($BO$136&lt;=12,$BO$136&gt;=2),BO159,IF(AND($Y$133=BL158)*AND($BO$136&gt;12),BO158,IF(AND($Y$133=BL158)*AND($BO$136&lt;2),BO160)))</f>
        <v>0</v>
      </c>
      <c r="BS158" s="45"/>
      <c r="BT158" s="45"/>
    </row>
    <row r="159" spans="17:72" ht="12.6" hidden="1" customHeight="1" x14ac:dyDescent="0.25">
      <c r="Q159" s="85" t="s">
        <v>82</v>
      </c>
      <c r="Y159" s="167"/>
      <c r="Z159" s="106" t="s">
        <v>58</v>
      </c>
      <c r="AA159" s="145">
        <v>3</v>
      </c>
      <c r="AB159" s="146">
        <v>0.21</v>
      </c>
      <c r="AC159" s="47"/>
      <c r="AD159" s="47"/>
      <c r="AE159" s="47"/>
      <c r="AF159" s="47"/>
      <c r="AG159" s="47"/>
      <c r="AH159" s="47"/>
      <c r="AI159" s="26"/>
      <c r="AJ159" s="167"/>
      <c r="AK159" s="106" t="s">
        <v>58</v>
      </c>
      <c r="AL159" s="145">
        <v>3</v>
      </c>
      <c r="AM159" s="146">
        <v>0.21</v>
      </c>
      <c r="AN159" s="47"/>
      <c r="AO159" s="47"/>
      <c r="AP159" s="47"/>
      <c r="AQ159" s="47"/>
      <c r="AR159" s="47"/>
      <c r="AS159" s="26"/>
      <c r="AT159" s="167"/>
      <c r="AU159" s="106" t="s">
        <v>58</v>
      </c>
      <c r="AV159" s="145">
        <v>3</v>
      </c>
      <c r="AW159" s="146">
        <v>0.21</v>
      </c>
      <c r="AX159" s="47"/>
      <c r="AY159" s="47"/>
      <c r="AZ159" s="47"/>
      <c r="BA159" s="47"/>
      <c r="BB159" s="47"/>
      <c r="BC159" s="26"/>
      <c r="BD159" s="26"/>
      <c r="BE159" s="26"/>
      <c r="BF159" s="26"/>
      <c r="BG159" s="26"/>
      <c r="BH159" s="26"/>
      <c r="BI159" s="26"/>
      <c r="BJ159" s="26"/>
      <c r="BK159" s="26"/>
      <c r="BL159" s="167"/>
      <c r="BM159" s="106" t="s">
        <v>58</v>
      </c>
      <c r="BN159" s="145">
        <v>3</v>
      </c>
      <c r="BO159" s="146">
        <v>0.21</v>
      </c>
      <c r="BP159" s="47"/>
      <c r="BQ159" s="47"/>
      <c r="BR159" s="45"/>
      <c r="BS159" s="45"/>
      <c r="BT159" s="45"/>
    </row>
    <row r="160" spans="17:72" ht="12.6" hidden="1" customHeight="1" x14ac:dyDescent="0.25">
      <c r="Q160" s="85" t="s">
        <v>64</v>
      </c>
      <c r="Y160" s="167"/>
      <c r="Z160" s="106" t="s">
        <v>60</v>
      </c>
      <c r="AA160" s="145">
        <v>0</v>
      </c>
      <c r="AB160" s="146">
        <v>0</v>
      </c>
      <c r="AC160" s="47"/>
      <c r="AD160" s="47"/>
      <c r="AE160" s="47"/>
      <c r="AF160" s="47"/>
      <c r="AG160" s="47"/>
      <c r="AH160" s="47"/>
      <c r="AI160" s="26"/>
      <c r="AJ160" s="167"/>
      <c r="AK160" s="106" t="s">
        <v>60</v>
      </c>
      <c r="AL160" s="145">
        <v>0</v>
      </c>
      <c r="AM160" s="146">
        <v>0</v>
      </c>
      <c r="AN160" s="47"/>
      <c r="AO160" s="47"/>
      <c r="AP160" s="47"/>
      <c r="AQ160" s="47"/>
      <c r="AR160" s="47"/>
      <c r="AS160" s="26"/>
      <c r="AT160" s="167"/>
      <c r="AU160" s="106" t="s">
        <v>60</v>
      </c>
      <c r="AV160" s="145">
        <v>0</v>
      </c>
      <c r="AW160" s="146">
        <v>0</v>
      </c>
      <c r="AX160" s="47"/>
      <c r="AY160" s="47"/>
      <c r="AZ160" s="47"/>
      <c r="BA160" s="47"/>
      <c r="BB160" s="47"/>
      <c r="BC160" s="26"/>
      <c r="BD160" s="26"/>
      <c r="BE160" s="26"/>
      <c r="BF160" s="26"/>
      <c r="BG160" s="26"/>
      <c r="BH160" s="26"/>
      <c r="BI160" s="26"/>
      <c r="BJ160" s="26"/>
      <c r="BK160" s="26"/>
      <c r="BL160" s="167"/>
      <c r="BM160" s="106" t="s">
        <v>60</v>
      </c>
      <c r="BN160" s="145">
        <v>0</v>
      </c>
      <c r="BO160" s="146">
        <v>0</v>
      </c>
      <c r="BP160" s="47"/>
      <c r="BQ160" s="47"/>
      <c r="BR160" s="45"/>
      <c r="BS160" s="45"/>
      <c r="BT160" s="45"/>
    </row>
    <row r="161" spans="17:72" ht="12.6" hidden="1" customHeight="1" x14ac:dyDescent="0.25">
      <c r="Q161" s="85" t="s">
        <v>83</v>
      </c>
      <c r="Y161" s="167" t="s">
        <v>71</v>
      </c>
      <c r="Z161" s="106" t="s">
        <v>56</v>
      </c>
      <c r="AA161" s="145">
        <v>12</v>
      </c>
      <c r="AB161" s="146">
        <v>1.32</v>
      </c>
      <c r="AC161" s="47"/>
      <c r="AD161" s="47"/>
      <c r="AE161" s="47"/>
      <c r="AF161" s="47" t="b">
        <f>IF(AND($Y$133=Y161)*AND($AB$136&lt;=12,$AB$136&gt;=2),AA162,IF(AND($Y$133=Y161)*AND($AB$136&gt;12),AA161,IF(AND($Y$133=Y161)*AND($AB$136&lt;2),AA163)))</f>
        <v>0</v>
      </c>
      <c r="AG161" s="47" t="b">
        <f>IF(AND($Y$133=Y161)*AND($AB$136&lt;=12,$AB$136&gt;=2),AB162,IF(AND($Y$133=Y161)*AND($AB$136&gt;12),AB161,IF(AND($Y$133=Y161)*AND($AB$136&lt;2),AB163)))</f>
        <v>0</v>
      </c>
      <c r="AH161" s="47"/>
      <c r="AI161" s="26"/>
      <c r="AJ161" s="167" t="s">
        <v>71</v>
      </c>
      <c r="AK161" s="106" t="s">
        <v>56</v>
      </c>
      <c r="AL161" s="145">
        <v>12</v>
      </c>
      <c r="AM161" s="146">
        <v>1.32</v>
      </c>
      <c r="AN161" s="47"/>
      <c r="AO161" s="47"/>
      <c r="AP161" s="47"/>
      <c r="AQ161" s="47" t="b">
        <f>IF(AND($Y$133=AJ161)*AND($AM$136&lt;=12,$AM$136&gt;=2),AL162,IF(AND($Y$133=AJ161)*AND($AM$136&gt;12),AL161,IF(AND($Y$133=AJ161)*AND($AM$136&lt;2),AL163)))</f>
        <v>0</v>
      </c>
      <c r="AR161" s="47" t="b">
        <f>IF(AND($Y$133=AJ161)*AND($AM$136&lt;=12,$AM$136&gt;=2),AM162,IF(AND($Y$133=AJ161)*AND($AM$136&gt;12),AM161,IF(AND($Y$133=AJ161)*AND($AM$136&lt;2),AM163)))</f>
        <v>0</v>
      </c>
      <c r="AS161" s="26"/>
      <c r="AT161" s="167" t="s">
        <v>71</v>
      </c>
      <c r="AU161" s="106" t="s">
        <v>56</v>
      </c>
      <c r="AV161" s="145">
        <v>12</v>
      </c>
      <c r="AW161" s="146">
        <v>1.32</v>
      </c>
      <c r="AX161" s="47"/>
      <c r="AY161" s="47" t="b">
        <f>IF(AND($Y$133=AT161)*AND($AW$136&lt;=12,$AW$136&gt;=2),AV162,IF(AND($Y$133=AT161)*AND($AW$136&gt;12),AV161,IF(AND($Y$133=AT161)*AND($AW$136&lt;2),AV163)))</f>
        <v>0</v>
      </c>
      <c r="AZ161" s="47" t="b">
        <f>IF(AND($Y$133=AT161)*AND($AW$136&lt;=12,$AW$136&gt;=2),AW162,IF(AND($Y$133=AT161)*AND($AW$136&gt;12),AW161,IF(AND($Y$133=AT161)*AND($AW$136&lt;2),AW163)))</f>
        <v>0</v>
      </c>
      <c r="BA161" s="47">
        <f>IF(AY161=FALSE,0,IF(AY161=3,3,IF(AY161=12,12)))</f>
        <v>0</v>
      </c>
      <c r="BB161" s="47"/>
      <c r="BC161" s="26"/>
      <c r="BD161" s="26"/>
      <c r="BE161" s="26"/>
      <c r="BF161" s="26"/>
      <c r="BG161" s="26"/>
      <c r="BH161" s="26"/>
      <c r="BI161" s="26"/>
      <c r="BJ161" s="26"/>
      <c r="BK161" s="26"/>
      <c r="BL161" s="167" t="s">
        <v>71</v>
      </c>
      <c r="BM161" s="106" t="s">
        <v>56</v>
      </c>
      <c r="BN161" s="145">
        <v>12</v>
      </c>
      <c r="BO161" s="146">
        <v>1.32</v>
      </c>
      <c r="BP161" s="47"/>
      <c r="BQ161" s="47" t="b">
        <f>IF(AND($Y$133=BL161)*AND($BO$136&lt;=12,$BO$136&gt;=2),BN162,IF(AND($Y$133=BL161)*AND($BO$136&gt;12),BN161,IF(AND($Y$133=BL161)*AND($BO$136&lt;2),BN163)))</f>
        <v>0</v>
      </c>
      <c r="BR161" s="45" t="b">
        <f>IF(AND($Y$133=BL161)*AND($BO$136&lt;=12,$BO$136&gt;=2),BO162,IF(AND($Y$133=BL161)*AND($BO$136&gt;12),BO161,IF(AND($Y$133=BL161)*AND($BO$136&lt;2),BO163)))</f>
        <v>0</v>
      </c>
      <c r="BS161" s="45"/>
      <c r="BT161" s="45"/>
    </row>
    <row r="162" spans="17:72" ht="12.6" hidden="1" customHeight="1" x14ac:dyDescent="0.25">
      <c r="Q162" s="85" t="s">
        <v>84</v>
      </c>
      <c r="Y162" s="167"/>
      <c r="Z162" s="106" t="s">
        <v>58</v>
      </c>
      <c r="AA162" s="145">
        <v>3</v>
      </c>
      <c r="AB162" s="146">
        <v>0.21</v>
      </c>
      <c r="AC162" s="47"/>
      <c r="AD162" s="47"/>
      <c r="AE162" s="47"/>
      <c r="AF162" s="47"/>
      <c r="AG162" s="47"/>
      <c r="AH162" s="47"/>
      <c r="AI162" s="26"/>
      <c r="AJ162" s="167"/>
      <c r="AK162" s="106" t="s">
        <v>58</v>
      </c>
      <c r="AL162" s="145">
        <v>3</v>
      </c>
      <c r="AM162" s="146">
        <v>0.21</v>
      </c>
      <c r="AN162" s="47"/>
      <c r="AO162" s="47"/>
      <c r="AP162" s="47"/>
      <c r="AQ162" s="47"/>
      <c r="AR162" s="47"/>
      <c r="AS162" s="26"/>
      <c r="AT162" s="167"/>
      <c r="AU162" s="106" t="s">
        <v>58</v>
      </c>
      <c r="AV162" s="145">
        <v>3</v>
      </c>
      <c r="AW162" s="146">
        <v>0.21</v>
      </c>
      <c r="AX162" s="47"/>
      <c r="AY162" s="47"/>
      <c r="AZ162" s="47"/>
      <c r="BA162" s="47"/>
      <c r="BB162" s="47"/>
      <c r="BC162" s="26"/>
      <c r="BD162" s="26"/>
      <c r="BE162" s="26"/>
      <c r="BF162" s="26"/>
      <c r="BG162" s="26"/>
      <c r="BH162" s="26"/>
      <c r="BI162" s="26"/>
      <c r="BJ162" s="26"/>
      <c r="BK162" s="26"/>
      <c r="BL162" s="167"/>
      <c r="BM162" s="106" t="s">
        <v>58</v>
      </c>
      <c r="BN162" s="145">
        <v>3</v>
      </c>
      <c r="BO162" s="146">
        <v>0.21</v>
      </c>
      <c r="BP162" s="47"/>
      <c r="BQ162" s="47"/>
      <c r="BR162" s="45"/>
      <c r="BS162" s="45"/>
      <c r="BT162" s="45"/>
    </row>
    <row r="163" spans="17:72" ht="12.6" hidden="1" customHeight="1" x14ac:dyDescent="0.25">
      <c r="Q163" s="85" t="s">
        <v>65</v>
      </c>
      <c r="Y163" s="167"/>
      <c r="Z163" s="106" t="s">
        <v>60</v>
      </c>
      <c r="AA163" s="145">
        <v>0</v>
      </c>
      <c r="AB163" s="146">
        <v>0</v>
      </c>
      <c r="AC163" s="47"/>
      <c r="AD163" s="47"/>
      <c r="AE163" s="47"/>
      <c r="AF163" s="47"/>
      <c r="AG163" s="47"/>
      <c r="AH163" s="47"/>
      <c r="AI163" s="26"/>
      <c r="AJ163" s="167"/>
      <c r="AK163" s="106" t="s">
        <v>60</v>
      </c>
      <c r="AL163" s="145">
        <v>0</v>
      </c>
      <c r="AM163" s="146">
        <v>0</v>
      </c>
      <c r="AN163" s="47"/>
      <c r="AO163" s="47"/>
      <c r="AP163" s="47"/>
      <c r="AQ163" s="47"/>
      <c r="AR163" s="47"/>
      <c r="AS163" s="26"/>
      <c r="AT163" s="167"/>
      <c r="AU163" s="106" t="s">
        <v>60</v>
      </c>
      <c r="AV163" s="145">
        <v>0</v>
      </c>
      <c r="AW163" s="146">
        <v>0</v>
      </c>
      <c r="AX163" s="47"/>
      <c r="AY163" s="47"/>
      <c r="AZ163" s="47"/>
      <c r="BA163" s="47"/>
      <c r="BB163" s="47"/>
      <c r="BC163" s="26"/>
      <c r="BD163" s="26"/>
      <c r="BE163" s="26"/>
      <c r="BF163" s="26"/>
      <c r="BG163" s="26"/>
      <c r="BH163" s="26"/>
      <c r="BI163" s="26"/>
      <c r="BJ163" s="26"/>
      <c r="BK163" s="26"/>
      <c r="BL163" s="167"/>
      <c r="BM163" s="106" t="s">
        <v>60</v>
      </c>
      <c r="BN163" s="145">
        <v>0</v>
      </c>
      <c r="BO163" s="146">
        <v>0</v>
      </c>
      <c r="BP163" s="47"/>
      <c r="BQ163" s="47"/>
      <c r="BR163" s="45"/>
      <c r="BS163" s="45"/>
      <c r="BT163" s="45"/>
    </row>
    <row r="164" spans="17:72" ht="12.6" hidden="1" customHeight="1" x14ac:dyDescent="0.25">
      <c r="Q164" s="86" t="s">
        <v>66</v>
      </c>
      <c r="Y164" s="167" t="s">
        <v>50</v>
      </c>
      <c r="Z164" s="106" t="s">
        <v>56</v>
      </c>
      <c r="AA164" s="145">
        <v>12</v>
      </c>
      <c r="AB164" s="146">
        <v>1.32</v>
      </c>
      <c r="AC164" s="47"/>
      <c r="AD164" s="47"/>
      <c r="AE164" s="47"/>
      <c r="AF164" s="47" t="b">
        <f>IF(AND($Y$133=Y164)*AND($AB$136&lt;=12,$AB$136&gt;=2),AA165,IF(AND($Y$133=Y164)*AND($AB$136&gt;12),AA164,IF(AND($Y$133=Y164)*AND($AB$136&lt;2),AA166)))</f>
        <v>0</v>
      </c>
      <c r="AG164" s="47" t="b">
        <f>IF(AND($Y$133=Y164)*AND($AB$136&lt;=12,$AB$136&gt;=2),AB165,IF(AND($Y$133=Y164)*AND($AB$136&gt;12),AB164,IF(AND($Y$133=Y164)*AND($AB$136&lt;2),AB166)))</f>
        <v>0</v>
      </c>
      <c r="AH164" s="47"/>
      <c r="AI164" s="26"/>
      <c r="AJ164" s="167" t="s">
        <v>50</v>
      </c>
      <c r="AK164" s="106" t="s">
        <v>56</v>
      </c>
      <c r="AL164" s="145">
        <v>12</v>
      </c>
      <c r="AM164" s="146">
        <v>1.32</v>
      </c>
      <c r="AN164" s="47"/>
      <c r="AO164" s="47"/>
      <c r="AP164" s="47"/>
      <c r="AQ164" s="47" t="b">
        <f>IF(AND($Y$133=AJ164)*AND($AM$136&lt;=12,$AM$136&gt;=2),AL165,IF(AND($Y$133=AJ164)*AND($AM$136&gt;12),AL164,IF(AND($Y$133=AJ164)*AND($AM$136&lt;2),AL166)))</f>
        <v>0</v>
      </c>
      <c r="AR164" s="47" t="b">
        <f>IF(AND($Y$133=AJ164)*AND($AM$136&lt;=12,$AM$136&gt;=2),AM165,IF(AND($Y$133=AJ164)*AND($AM$136&gt;12),AM164,IF(AND($Y$133=AJ164)*AND($AM$136&lt;2),AM166)))</f>
        <v>0</v>
      </c>
      <c r="AS164" s="26"/>
      <c r="AT164" s="167" t="s">
        <v>50</v>
      </c>
      <c r="AU164" s="106" t="s">
        <v>56</v>
      </c>
      <c r="AV164" s="145">
        <v>12</v>
      </c>
      <c r="AW164" s="146">
        <v>1.32</v>
      </c>
      <c r="AX164" s="47"/>
      <c r="AY164" s="47" t="b">
        <f>IF(AND($Y$133=AT164)*AND($AW$136&lt;=12,$AW$136&gt;=2),AV165,IF(AND($Y$133=AT164)*AND($AW$136&gt;12),AV164,IF(AND($Y$133=AT164)*AND($AW$136&lt;2),AV166)))</f>
        <v>0</v>
      </c>
      <c r="AZ164" s="47" t="b">
        <f>IF(AND($Y$133=AT164)*AND($AW$136&lt;=12,$AW$136&gt;=2),AW165,IF(AND($Y$133=AT164)*AND($AW$136&gt;12),AW164,IF(AND($Y$133=AT164)*AND($AW$136&lt;2),AW166)))</f>
        <v>0</v>
      </c>
      <c r="BA164" s="47">
        <f>IF(AY164=FALSE,0,IF(AY164=3,3,IF(AY164=12,12)))</f>
        <v>0</v>
      </c>
      <c r="BB164" s="47"/>
      <c r="BC164" s="26"/>
      <c r="BD164" s="26"/>
      <c r="BE164" s="26"/>
      <c r="BF164" s="26"/>
      <c r="BG164" s="26"/>
      <c r="BH164" s="26"/>
      <c r="BI164" s="26"/>
      <c r="BJ164" s="26"/>
      <c r="BK164" s="26"/>
      <c r="BL164" s="167" t="s">
        <v>50</v>
      </c>
      <c r="BM164" s="106" t="s">
        <v>56</v>
      </c>
      <c r="BN164" s="145">
        <v>12</v>
      </c>
      <c r="BO164" s="146">
        <v>1.32</v>
      </c>
      <c r="BP164" s="47"/>
      <c r="BQ164" s="47" t="b">
        <f>IF(AND($Y$133=BL164)*AND($BO$136&lt;=12,$BO$136&gt;=2),BN165,IF(AND($Y$133=BL164)*AND($BO$136&gt;12),BN164,IF(AND($Y$133=BL164)*AND($BO$136&lt;2),BN166)))</f>
        <v>0</v>
      </c>
      <c r="BR164" s="45" t="b">
        <f>IF(AND($Y$133=BL164)*AND($BO$136&lt;=12,$BO$136&gt;=2),BO165,IF(AND($Y$133=BL164)*AND($BO$136&gt;12),BO164,IF(AND($Y$133=BL164)*AND($BO$136&lt;2),BO166)))</f>
        <v>0</v>
      </c>
      <c r="BS164" s="45"/>
      <c r="BT164" s="45"/>
    </row>
    <row r="165" spans="17:72" ht="12.6" hidden="1" customHeight="1" x14ac:dyDescent="0.25">
      <c r="Q165" s="107" t="s">
        <v>54</v>
      </c>
      <c r="Y165" s="167"/>
      <c r="Z165" s="106" t="s">
        <v>58</v>
      </c>
      <c r="AA165" s="145">
        <v>3</v>
      </c>
      <c r="AB165" s="146">
        <v>0.21</v>
      </c>
      <c r="AC165" s="47"/>
      <c r="AD165" s="47"/>
      <c r="AE165" s="47"/>
      <c r="AF165" s="47"/>
      <c r="AG165" s="47"/>
      <c r="AH165" s="47"/>
      <c r="AI165" s="26"/>
      <c r="AJ165" s="167"/>
      <c r="AK165" s="106" t="s">
        <v>58</v>
      </c>
      <c r="AL165" s="145">
        <v>3</v>
      </c>
      <c r="AM165" s="146">
        <v>0.21</v>
      </c>
      <c r="AN165" s="47"/>
      <c r="AO165" s="47"/>
      <c r="AP165" s="47"/>
      <c r="AQ165" s="47"/>
      <c r="AR165" s="47"/>
      <c r="AS165" s="26"/>
      <c r="AT165" s="167"/>
      <c r="AU165" s="106" t="s">
        <v>58</v>
      </c>
      <c r="AV165" s="145">
        <v>3</v>
      </c>
      <c r="AW165" s="146">
        <v>0.21</v>
      </c>
      <c r="AX165" s="47"/>
      <c r="AY165" s="47"/>
      <c r="AZ165" s="47"/>
      <c r="BA165" s="47"/>
      <c r="BB165" s="47"/>
      <c r="BC165" s="26"/>
      <c r="BD165" s="26"/>
      <c r="BE165" s="26"/>
      <c r="BF165" s="26"/>
      <c r="BG165" s="26"/>
      <c r="BH165" s="26"/>
      <c r="BI165" s="26"/>
      <c r="BJ165" s="26"/>
      <c r="BK165" s="26"/>
      <c r="BL165" s="167"/>
      <c r="BM165" s="106" t="s">
        <v>58</v>
      </c>
      <c r="BN165" s="145">
        <v>3</v>
      </c>
      <c r="BO165" s="146">
        <v>0.21</v>
      </c>
      <c r="BP165" s="47"/>
      <c r="BQ165" s="47"/>
      <c r="BR165" s="45"/>
      <c r="BS165" s="45"/>
      <c r="BT165" s="45"/>
    </row>
    <row r="166" spans="17:72" ht="12.6" hidden="1" customHeight="1" x14ac:dyDescent="0.25">
      <c r="Y166" s="167"/>
      <c r="Z166" s="106" t="s">
        <v>60</v>
      </c>
      <c r="AA166" s="145">
        <v>0</v>
      </c>
      <c r="AB166" s="146">
        <v>0</v>
      </c>
      <c r="AC166" s="47"/>
      <c r="AD166" s="47"/>
      <c r="AE166" s="47"/>
      <c r="AF166" s="47"/>
      <c r="AG166" s="47"/>
      <c r="AH166" s="47"/>
      <c r="AI166" s="26"/>
      <c r="AJ166" s="167"/>
      <c r="AK166" s="106" t="s">
        <v>60</v>
      </c>
      <c r="AL166" s="145">
        <v>0</v>
      </c>
      <c r="AM166" s="146">
        <v>0</v>
      </c>
      <c r="AN166" s="47"/>
      <c r="AO166" s="47"/>
      <c r="AP166" s="47"/>
      <c r="AQ166" s="47"/>
      <c r="AR166" s="47"/>
      <c r="AS166" s="26"/>
      <c r="AT166" s="167"/>
      <c r="AU166" s="106" t="s">
        <v>60</v>
      </c>
      <c r="AV166" s="145">
        <v>0</v>
      </c>
      <c r="AW166" s="146">
        <v>0</v>
      </c>
      <c r="AX166" s="47"/>
      <c r="AY166" s="47"/>
      <c r="AZ166" s="47"/>
      <c r="BA166" s="47"/>
      <c r="BB166" s="47"/>
      <c r="BC166" s="26"/>
      <c r="BD166" s="26"/>
      <c r="BE166" s="26"/>
      <c r="BF166" s="26"/>
      <c r="BG166" s="26"/>
      <c r="BH166" s="26"/>
      <c r="BI166" s="26"/>
      <c r="BJ166" s="26"/>
      <c r="BK166" s="26"/>
      <c r="BL166" s="167"/>
      <c r="BM166" s="106" t="s">
        <v>60</v>
      </c>
      <c r="BN166" s="145">
        <v>0</v>
      </c>
      <c r="BO166" s="146">
        <v>0</v>
      </c>
      <c r="BP166" s="47"/>
      <c r="BQ166" s="47"/>
      <c r="BR166" s="45"/>
      <c r="BS166" s="45"/>
      <c r="BT166" s="45"/>
    </row>
    <row r="167" spans="17:72" ht="15" hidden="1" customHeight="1" x14ac:dyDescent="0.25">
      <c r="Y167" s="167" t="s">
        <v>72</v>
      </c>
      <c r="Z167" s="106" t="s">
        <v>56</v>
      </c>
      <c r="AA167" s="145">
        <v>11</v>
      </c>
      <c r="AB167" s="146">
        <v>1.2</v>
      </c>
      <c r="AC167" s="47"/>
      <c r="AD167" s="47"/>
      <c r="AE167" s="47"/>
      <c r="AF167" s="47" t="b">
        <f>IF(AND($Y$133=Y167)*AND($AB$136&lt;=12,$AB$136&gt;=4),AA168,IF(AND($Y$133=Y167)*AND($AB$136&gt;12),AA167,IF(AND($Y$133=Y167)*AND($AB$136&lt;4),AA169)))</f>
        <v>0</v>
      </c>
      <c r="AG167" s="47" t="b">
        <f>IF(AND($Y$133=Y167)*AND($AB$136&lt;=12,$AB$136&gt;=4),AB168,IF(AND($Y$133=Y167)*AND($AB$136&gt;12),AB167,IF(AND($Y$133=Y167)*AND($AB$136&lt;4),AB169)))</f>
        <v>0</v>
      </c>
      <c r="AH167" s="47"/>
      <c r="AI167" s="26"/>
      <c r="AJ167" s="167" t="s">
        <v>72</v>
      </c>
      <c r="AK167" s="106" t="s">
        <v>56</v>
      </c>
      <c r="AL167" s="145">
        <v>11</v>
      </c>
      <c r="AM167" s="146">
        <v>1.2</v>
      </c>
      <c r="AN167" s="47"/>
      <c r="AO167" s="47"/>
      <c r="AP167" s="47"/>
      <c r="AQ167" s="47" t="b">
        <f>IF(AND($Y$133=AJ167)*AND($AM$136&lt;=12,$AM$136&gt;=4),AL168,IF(AND($Y$133=AJ167)*AND($AM$136&gt;12),AL167,IF(AND($Y$133=AJ167)*AND($AM$136&lt;4),AL169)))</f>
        <v>0</v>
      </c>
      <c r="AR167" s="47" t="b">
        <f>IF(AND($Y$133=AJ167)*AND($AM$136&lt;=12,$AM$136&gt;=4),AM168,IF(AND($Y$133=AJ167)*AND($AM$136&gt;12),AM167,IF(AND($Y$133=AJ167)*AND($AM$136&lt;4),AM169)))</f>
        <v>0</v>
      </c>
      <c r="AS167" s="26"/>
      <c r="AT167" s="167" t="s">
        <v>72</v>
      </c>
      <c r="AU167" s="106" t="s">
        <v>56</v>
      </c>
      <c r="AV167" s="145">
        <v>11</v>
      </c>
      <c r="AW167" s="146">
        <v>1.2</v>
      </c>
      <c r="AX167" s="47"/>
      <c r="AY167" s="47" t="b">
        <f>IF(AND($Y$133=AT167)*AND($AW$136&lt;=12,$AW$136&gt;=4),AV168,IF(AND($Y$133=AT167)*AND($AW$136&gt;12),AV167,IF(AND($Y$133=AT167)*AND($AW$136&lt;4),AV169)))</f>
        <v>0</v>
      </c>
      <c r="AZ167" s="47" t="b">
        <f>IF(AND($Y$133=AT167)*AND($AW$136&lt;=12,$AW$136&gt;=4),AW168,IF(AND($Y$133=AT167)*AND($AW$136&gt;12),AW167,IF(AND($Y$133=AT167)*AND($AW$136&lt;4),AW169)))</f>
        <v>0</v>
      </c>
      <c r="BA167" s="47">
        <f>IF(AY167=FALSE,0,IF(AY167=3,3,IF(AY167=12,12)))</f>
        <v>0</v>
      </c>
      <c r="BB167" s="47"/>
      <c r="BC167" s="26"/>
      <c r="BD167" s="26"/>
      <c r="BE167" s="26"/>
      <c r="BF167" s="26"/>
      <c r="BG167" s="26"/>
      <c r="BH167" s="26"/>
      <c r="BI167" s="26"/>
      <c r="BJ167" s="26"/>
      <c r="BK167" s="26"/>
      <c r="BL167" s="167" t="s">
        <v>72</v>
      </c>
      <c r="BM167" s="106" t="s">
        <v>56</v>
      </c>
      <c r="BN167" s="145">
        <v>11</v>
      </c>
      <c r="BO167" s="146">
        <v>1.2</v>
      </c>
      <c r="BP167" s="47"/>
      <c r="BQ167" s="47" t="b">
        <f>IF(AND($Y$133=BL167)*AND($BO$136&lt;=12,$BO$136&gt;=4),BN168,IF(AND($Y$133=BL167)*AND($BO$136&gt;12),BN167,IF(AND($Y$133=BL167)*AND($BO$136&lt;4),BN169)))</f>
        <v>0</v>
      </c>
      <c r="BR167" s="45" t="b">
        <f>IF(AND($Y$133=BL167)*AND($BO$136&lt;=12,$BO$136&gt;=4),BO168,IF(AND($Y$133=BL167)*AND($BO$136&gt;12),BO167,IF(AND($Y$133=BL167)*AND($BO$136&lt;4),BO169)))</f>
        <v>0</v>
      </c>
      <c r="BS167" s="45"/>
      <c r="BT167" s="45"/>
    </row>
    <row r="168" spans="17:72" ht="15" hidden="1" customHeight="1" x14ac:dyDescent="0.25">
      <c r="Y168" s="163"/>
      <c r="Z168" s="106" t="s">
        <v>57</v>
      </c>
      <c r="AA168" s="145">
        <v>3</v>
      </c>
      <c r="AB168" s="146">
        <v>0.21</v>
      </c>
      <c r="AC168" s="47"/>
      <c r="AD168" s="47"/>
      <c r="AE168" s="47"/>
      <c r="AF168" s="47"/>
      <c r="AG168" s="47"/>
      <c r="AH168" s="47"/>
      <c r="AI168" s="26"/>
      <c r="AJ168" s="163"/>
      <c r="AK168" s="106" t="s">
        <v>57</v>
      </c>
      <c r="AL168" s="145">
        <v>3</v>
      </c>
      <c r="AM168" s="146">
        <v>0.21</v>
      </c>
      <c r="AN168" s="47"/>
      <c r="AO168" s="47"/>
      <c r="AP168" s="47"/>
      <c r="AQ168" s="47"/>
      <c r="AR168" s="47"/>
      <c r="AS168" s="26"/>
      <c r="AT168" s="163"/>
      <c r="AU168" s="106" t="s">
        <v>57</v>
      </c>
      <c r="AV168" s="145">
        <v>3</v>
      </c>
      <c r="AW168" s="146">
        <v>0.21</v>
      </c>
      <c r="AX168" s="47"/>
      <c r="AY168" s="47"/>
      <c r="AZ168" s="47"/>
      <c r="BA168" s="47"/>
      <c r="BB168" s="47"/>
      <c r="BC168" s="26"/>
      <c r="BD168" s="26"/>
      <c r="BE168" s="26"/>
      <c r="BF168" s="26"/>
      <c r="BG168" s="26"/>
      <c r="BH168" s="26"/>
      <c r="BI168" s="26"/>
      <c r="BJ168" s="26"/>
      <c r="BK168" s="26"/>
      <c r="BL168" s="163"/>
      <c r="BM168" s="106" t="s">
        <v>57</v>
      </c>
      <c r="BN168" s="145">
        <v>3</v>
      </c>
      <c r="BO168" s="146">
        <v>0.21</v>
      </c>
      <c r="BP168" s="47"/>
      <c r="BQ168" s="47"/>
      <c r="BR168" s="45"/>
      <c r="BS168" s="45"/>
      <c r="BT168" s="45"/>
    </row>
    <row r="169" spans="17:72" ht="15" hidden="1" customHeight="1" x14ac:dyDescent="0.25">
      <c r="Y169" s="163"/>
      <c r="Z169" s="106" t="s">
        <v>59</v>
      </c>
      <c r="AA169" s="145">
        <v>0</v>
      </c>
      <c r="AB169" s="146">
        <v>0</v>
      </c>
      <c r="AC169" s="47"/>
      <c r="AD169" s="47"/>
      <c r="AE169" s="47"/>
      <c r="AF169" s="47"/>
      <c r="AG169" s="47"/>
      <c r="AH169" s="47"/>
      <c r="AI169" s="26"/>
      <c r="AJ169" s="163"/>
      <c r="AK169" s="106" t="s">
        <v>59</v>
      </c>
      <c r="AL169" s="145">
        <v>0</v>
      </c>
      <c r="AM169" s="146">
        <v>0</v>
      </c>
      <c r="AN169" s="47"/>
      <c r="AO169" s="47"/>
      <c r="AP169" s="47"/>
      <c r="AQ169" s="47"/>
      <c r="AR169" s="47"/>
      <c r="AS169" s="26"/>
      <c r="AT169" s="163"/>
      <c r="AU169" s="106" t="s">
        <v>59</v>
      </c>
      <c r="AV169" s="145">
        <v>0</v>
      </c>
      <c r="AW169" s="146">
        <v>0</v>
      </c>
      <c r="AX169" s="47"/>
      <c r="AY169" s="47"/>
      <c r="AZ169" s="47"/>
      <c r="BA169" s="47"/>
      <c r="BB169" s="47"/>
      <c r="BC169" s="26"/>
      <c r="BD169" s="26"/>
      <c r="BE169" s="26"/>
      <c r="BF169" s="26"/>
      <c r="BG169" s="26"/>
      <c r="BH169" s="26"/>
      <c r="BI169" s="26"/>
      <c r="BJ169" s="26"/>
      <c r="BK169" s="26"/>
      <c r="BL169" s="163"/>
      <c r="BM169" s="106" t="s">
        <v>59</v>
      </c>
      <c r="BN169" s="145">
        <v>0</v>
      </c>
      <c r="BO169" s="146">
        <v>0</v>
      </c>
      <c r="BP169" s="47"/>
      <c r="BQ169" s="47"/>
      <c r="BR169" s="45"/>
      <c r="BS169" s="45"/>
      <c r="BT169" s="45"/>
    </row>
    <row r="170" spans="17:72" ht="15" hidden="1" customHeight="1" x14ac:dyDescent="0.25">
      <c r="Y170" s="85" t="s">
        <v>73</v>
      </c>
      <c r="Z170" s="106" t="s">
        <v>56</v>
      </c>
      <c r="AA170" s="145">
        <v>11</v>
      </c>
      <c r="AB170" s="146">
        <v>1.2</v>
      </c>
      <c r="AC170" s="47"/>
      <c r="AD170" s="47"/>
      <c r="AE170" s="47"/>
      <c r="AF170" s="47" t="b">
        <f>IF(AND($Y$133=Y170)*AND($AB$136&lt;=12,$AB$136&gt;=4),AA171,IF(AND($Y$133=Y170)*AND($AB$136&gt;12),AA170,IF(AND($Y$133=Y170)*AND($AB$136&lt;4),AA172)))</f>
        <v>0</v>
      </c>
      <c r="AG170" s="47" t="b">
        <f>IF(AND($Y$133=Y170)*AND($AB$136&lt;=12,$AB$136&gt;=4),AB171,IF(AND($Y$133=Y170)*AND($AB$136&gt;12),AB170,IF(AND($Y$133=Y170)*AND($AB$136&lt;4),AB172)))</f>
        <v>0</v>
      </c>
      <c r="AH170" s="47"/>
      <c r="AI170" s="26"/>
      <c r="AJ170" s="85" t="s">
        <v>73</v>
      </c>
      <c r="AK170" s="106" t="s">
        <v>56</v>
      </c>
      <c r="AL170" s="145">
        <v>11</v>
      </c>
      <c r="AM170" s="146">
        <v>1.2</v>
      </c>
      <c r="AN170" s="47"/>
      <c r="AO170" s="47"/>
      <c r="AP170" s="47"/>
      <c r="AQ170" s="47" t="b">
        <f>IF(AND($Y$133=AJ170)*AND($AM$136&lt;=12,$AM$136&gt;=4),AL171,IF(AND($Y$133=AJ170)*AND($AM$136&gt;12),AL170,IF(AND($Y$133=AJ170)*AND($AM$136&lt;4),AL172)))</f>
        <v>0</v>
      </c>
      <c r="AR170" s="47" t="b">
        <f>IF(AND($Y$133=AJ170)*AND($AM$136&lt;=12,$AM$136&gt;=4),AM171,IF(AND($Y$133=AJ170)*AND($AM$136&gt;12),AM170,IF(AND($Y$133=AJ170)*AND($AM$136&lt;4),AM172)))</f>
        <v>0</v>
      </c>
      <c r="AS170" s="26"/>
      <c r="AT170" s="85" t="s">
        <v>73</v>
      </c>
      <c r="AU170" s="106" t="s">
        <v>56</v>
      </c>
      <c r="AV170" s="145">
        <v>11</v>
      </c>
      <c r="AW170" s="146">
        <v>1.2</v>
      </c>
      <c r="AX170" s="47"/>
      <c r="AY170" s="47" t="b">
        <f>IF(AND($Y$133=AT170)*AND($AW$136&lt;=12,$AW$136&gt;=4),AV171,IF(AND($Y$133=AT170)*AND($AW$136&gt;12),AV170,IF(AND($Y$133=AT170)*AND($AW$136&lt;4),AV172)))</f>
        <v>0</v>
      </c>
      <c r="AZ170" s="47" t="b">
        <f>IF(AND($Y$133=AT170)*AND($AW$136&lt;=12,$AW$136&gt;=4),AW171,IF(AND($Y$133=AT170)*AND($AW$136&gt;12),AW170,IF(AND($Y$133=AT170)*AND($AW$136&lt;4),AW172)))</f>
        <v>0</v>
      </c>
      <c r="BA170" s="47">
        <f>IF(AY170=FALSE,0,IF(AY170=3,3,IF(AY170=12,12)))</f>
        <v>0</v>
      </c>
      <c r="BB170" s="47"/>
      <c r="BC170" s="26"/>
      <c r="BD170" s="26"/>
      <c r="BE170" s="26"/>
      <c r="BF170" s="26"/>
      <c r="BG170" s="26"/>
      <c r="BH170" s="26"/>
      <c r="BI170" s="26"/>
      <c r="BJ170" s="26"/>
      <c r="BK170" s="26"/>
      <c r="BL170" s="85" t="s">
        <v>73</v>
      </c>
      <c r="BM170" s="106" t="s">
        <v>56</v>
      </c>
      <c r="BN170" s="145">
        <v>11</v>
      </c>
      <c r="BO170" s="146">
        <v>1.2</v>
      </c>
      <c r="BP170" s="47"/>
      <c r="BQ170" s="47" t="b">
        <f>IF(AND($Y$133=BL170)*AND($BO$136&lt;=12,$BO$136&gt;=4),BN171,IF(AND($Y$133=BL170)*AND($BO$136&gt;12),BN170,IF(AND($Y$133=BL170)*AND($BO$136&lt;4),BN172)))</f>
        <v>0</v>
      </c>
      <c r="BR170" s="45" t="b">
        <f>IF(AND($Y$133=BL170)*AND($BO$136&lt;=12,$BO$136&gt;=4),BO171,IF(AND($Y$133=BL170)*AND($BO$136&gt;12),BO170,IF(AND($Y$133=BL170)*AND($BO$136&lt;4),BO172)))</f>
        <v>0</v>
      </c>
      <c r="BS170" s="45"/>
      <c r="BT170" s="45"/>
    </row>
    <row r="171" spans="17:72" ht="15" hidden="1" customHeight="1" x14ac:dyDescent="0.25">
      <c r="Y171" s="85"/>
      <c r="Z171" s="106" t="s">
        <v>57</v>
      </c>
      <c r="AA171" s="145">
        <v>3</v>
      </c>
      <c r="AB171" s="146">
        <v>0.21</v>
      </c>
      <c r="AC171" s="47"/>
      <c r="AD171" s="47"/>
      <c r="AE171" s="47"/>
      <c r="AF171" s="47"/>
      <c r="AG171" s="47"/>
      <c r="AH171" s="47"/>
      <c r="AI171" s="26"/>
      <c r="AJ171" s="85"/>
      <c r="AK171" s="106" t="s">
        <v>57</v>
      </c>
      <c r="AL171" s="145">
        <v>3</v>
      </c>
      <c r="AM171" s="146">
        <v>0.21</v>
      </c>
      <c r="AN171" s="47"/>
      <c r="AO171" s="47"/>
      <c r="AP171" s="47"/>
      <c r="AQ171" s="47"/>
      <c r="AR171" s="47"/>
      <c r="AS171" s="26"/>
      <c r="AT171" s="85"/>
      <c r="AU171" s="106" t="s">
        <v>57</v>
      </c>
      <c r="AV171" s="145">
        <v>3</v>
      </c>
      <c r="AW171" s="146">
        <v>0.21</v>
      </c>
      <c r="AX171" s="47"/>
      <c r="AY171" s="47"/>
      <c r="AZ171" s="47"/>
      <c r="BA171" s="47"/>
      <c r="BB171" s="47"/>
      <c r="BC171" s="26"/>
      <c r="BD171" s="26"/>
      <c r="BE171" s="26"/>
      <c r="BF171" s="26"/>
      <c r="BG171" s="26"/>
      <c r="BH171" s="26"/>
      <c r="BI171" s="26"/>
      <c r="BJ171" s="26"/>
      <c r="BK171" s="26"/>
      <c r="BL171" s="85"/>
      <c r="BM171" s="106" t="s">
        <v>57</v>
      </c>
      <c r="BN171" s="145">
        <v>3</v>
      </c>
      <c r="BO171" s="146">
        <v>0.21</v>
      </c>
      <c r="BP171" s="47"/>
      <c r="BQ171" s="47"/>
      <c r="BR171" s="45"/>
      <c r="BS171" s="45"/>
      <c r="BT171" s="45"/>
    </row>
    <row r="172" spans="17:72" ht="15" hidden="1" customHeight="1" x14ac:dyDescent="0.25">
      <c r="Y172" s="85"/>
      <c r="Z172" s="106" t="s">
        <v>59</v>
      </c>
      <c r="AA172" s="145">
        <v>0</v>
      </c>
      <c r="AB172" s="146">
        <v>0</v>
      </c>
      <c r="AC172" s="47"/>
      <c r="AD172" s="47"/>
      <c r="AE172" s="47"/>
      <c r="AF172" s="47"/>
      <c r="AG172" s="47"/>
      <c r="AH172" s="47"/>
      <c r="AI172" s="26"/>
      <c r="AJ172" s="85"/>
      <c r="AK172" s="106" t="s">
        <v>59</v>
      </c>
      <c r="AL172" s="145">
        <v>0</v>
      </c>
      <c r="AM172" s="146">
        <v>0</v>
      </c>
      <c r="AN172" s="47"/>
      <c r="AO172" s="47"/>
      <c r="AP172" s="47"/>
      <c r="AQ172" s="47"/>
      <c r="AR172" s="47"/>
      <c r="AS172" s="26"/>
      <c r="AT172" s="85"/>
      <c r="AU172" s="106" t="s">
        <v>59</v>
      </c>
      <c r="AV172" s="145">
        <v>0</v>
      </c>
      <c r="AW172" s="146">
        <v>0</v>
      </c>
      <c r="AX172" s="47"/>
      <c r="AY172" s="47"/>
      <c r="AZ172" s="47"/>
      <c r="BA172" s="47"/>
      <c r="BB172" s="47"/>
      <c r="BC172" s="26"/>
      <c r="BD172" s="26"/>
      <c r="BE172" s="26"/>
      <c r="BF172" s="26"/>
      <c r="BG172" s="26"/>
      <c r="BH172" s="26"/>
      <c r="BI172" s="26"/>
      <c r="BJ172" s="26"/>
      <c r="BK172" s="26"/>
      <c r="BL172" s="85"/>
      <c r="BM172" s="106" t="s">
        <v>59</v>
      </c>
      <c r="BN172" s="145">
        <v>0</v>
      </c>
      <c r="BO172" s="146">
        <v>0</v>
      </c>
      <c r="BP172" s="47"/>
      <c r="BQ172" s="47"/>
      <c r="BR172" s="45"/>
      <c r="BS172" s="45"/>
      <c r="BT172" s="45"/>
    </row>
    <row r="173" spans="17:72" ht="15" hidden="1" customHeight="1" x14ac:dyDescent="0.25">
      <c r="Y173" s="85" t="s">
        <v>51</v>
      </c>
      <c r="Z173" s="106" t="s">
        <v>56</v>
      </c>
      <c r="AA173" s="145">
        <v>11</v>
      </c>
      <c r="AB173" s="146">
        <v>1.2</v>
      </c>
      <c r="AC173" s="47"/>
      <c r="AD173" s="47"/>
      <c r="AE173" s="47"/>
      <c r="AF173" s="47" t="b">
        <f>IF(AND($Y$133=Y173)*AND($AB$136&lt;=15,$AB$136&gt;=2),AA174,IF(AND($Y$133=Y173)*AND($AB$136&gt;15),AA173,IF(AND($Y$133=Y173)*AND($AB$136&lt;2),AA175)))</f>
        <v>0</v>
      </c>
      <c r="AG173" s="47" t="b">
        <f>IF(AND($Y$133=Y173)*AND($AB$136&lt;=15,$AB$136&gt;=2),AB174,IF(AND($Y$133=Y173)*AND($AB$136&gt;15),AB173,IF(AND($Y$133=Y173)*AND($AB$136&lt;2),AB175)))</f>
        <v>0</v>
      </c>
      <c r="AH173" s="47"/>
      <c r="AI173" s="26"/>
      <c r="AJ173" s="85" t="s">
        <v>51</v>
      </c>
      <c r="AK173" s="106" t="s">
        <v>56</v>
      </c>
      <c r="AL173" s="145">
        <v>11</v>
      </c>
      <c r="AM173" s="146">
        <v>1.2</v>
      </c>
      <c r="AN173" s="47"/>
      <c r="AO173" s="47"/>
      <c r="AP173" s="47"/>
      <c r="AQ173" s="47" t="b">
        <f>IF(AND($Y$133=AJ173)*AND($AM$136&lt;=15,$AM$136&gt;=2),AL174,IF(AND($Y$133=AJ173)*AND($AM$136&gt;15),AL173,IF(AND($Y$133=AJ173)*AND($AM$136&lt;2),AL175)))</f>
        <v>0</v>
      </c>
      <c r="AR173" s="47" t="b">
        <f>IF(AND($Y$133=AJ173)*AND($AM$136&lt;=12,$AM$136&gt;=4),AM174,IF(AND($Y$133=AJ173)*AND($AM$136&gt;12),AM173,IF(AND($Y$133=AJ173)*AND($AM$136&lt;4),AM175)))</f>
        <v>0</v>
      </c>
      <c r="AS173" s="26"/>
      <c r="AT173" s="85" t="s">
        <v>51</v>
      </c>
      <c r="AU173" s="106" t="s">
        <v>56</v>
      </c>
      <c r="AV173" s="145">
        <v>11</v>
      </c>
      <c r="AW173" s="146">
        <v>1.2</v>
      </c>
      <c r="AX173" s="47"/>
      <c r="AY173" s="47" t="b">
        <f>IF(AND($Y$133=AT173)*AND($AW$136&lt;=15,$AW$136&gt;=2),AV174,IF(AND($Y$133=AT173)*AND($AW$136&gt;15),AV173,IF(AND($Y$133=AT173)*AND($AW$136&lt;2),AV175)))</f>
        <v>0</v>
      </c>
      <c r="AZ173" s="47" t="b">
        <f>IF(AND($Y$133=AT173)*AND($AW$136&lt;=15,$AW$136&gt;=2),AW174,IF(AND($Y$133=AT173)*AND($AW$136&gt;15),AW173,IF(AND($Y$133=AT173)*AND($AW$136&lt;2),AW175)))</f>
        <v>0</v>
      </c>
      <c r="BA173" s="47">
        <f>IF(AY173=FALSE,0,IF(AY173=3,3,IF(AY173=12,12)))</f>
        <v>0</v>
      </c>
      <c r="BB173" s="47"/>
      <c r="BC173" s="26"/>
      <c r="BD173" s="26"/>
      <c r="BE173" s="26"/>
      <c r="BF173" s="26"/>
      <c r="BG173" s="26"/>
      <c r="BH173" s="26"/>
      <c r="BI173" s="26"/>
      <c r="BJ173" s="26"/>
      <c r="BK173" s="26"/>
      <c r="BL173" s="85" t="s">
        <v>51</v>
      </c>
      <c r="BM173" s="106" t="s">
        <v>56</v>
      </c>
      <c r="BN173" s="145">
        <v>11</v>
      </c>
      <c r="BO173" s="146">
        <v>1.2</v>
      </c>
      <c r="BP173" s="47"/>
      <c r="BQ173" s="47" t="b">
        <f>IF(AND($Y$133=BL173)*AND($BO$136&lt;=15,$BO$136&gt;=2),BN174,IF(AND($Y$133=BL173)*AND($BO$136&gt;15),BN173,IF(AND($Y$133=BL173)*AND($BO$136&lt;2),BN175)))</f>
        <v>0</v>
      </c>
      <c r="BR173" s="45" t="b">
        <f>IF(AND($Y$133=BL173)*AND($BO$136&lt;=12,$BO$136&gt;=4),BO174,IF(AND($Y$133=BL173)*AND($BO$136&gt;12),BO173,IF(AND($Y$133=BL173)*AND($BO$136&lt;4),BO175)))</f>
        <v>0</v>
      </c>
      <c r="BS173" s="45"/>
      <c r="BT173" s="45"/>
    </row>
    <row r="174" spans="17:72" ht="15" hidden="1" customHeight="1" x14ac:dyDescent="0.25">
      <c r="Y174" s="85"/>
      <c r="Z174" s="106" t="s">
        <v>94</v>
      </c>
      <c r="AA174" s="145">
        <v>3</v>
      </c>
      <c r="AB174" s="146">
        <v>0.21</v>
      </c>
      <c r="AC174" s="47"/>
      <c r="AD174" s="47"/>
      <c r="AE174" s="47"/>
      <c r="AF174" s="47"/>
      <c r="AG174" s="47"/>
      <c r="AH174" s="47"/>
      <c r="AI174" s="26"/>
      <c r="AJ174" s="85"/>
      <c r="AK174" s="106" t="s">
        <v>94</v>
      </c>
      <c r="AL174" s="145">
        <v>3</v>
      </c>
      <c r="AM174" s="146">
        <v>0.21</v>
      </c>
      <c r="AN174" s="47"/>
      <c r="AO174" s="47"/>
      <c r="AP174" s="47"/>
      <c r="AQ174" s="47"/>
      <c r="AR174" s="47"/>
      <c r="AS174" s="26"/>
      <c r="AT174" s="85"/>
      <c r="AU174" s="106" t="s">
        <v>94</v>
      </c>
      <c r="AV174" s="145">
        <v>3</v>
      </c>
      <c r="AW174" s="146">
        <v>0.21</v>
      </c>
      <c r="AX174" s="47"/>
      <c r="AY174" s="47"/>
      <c r="AZ174" s="47"/>
      <c r="BA174" s="47"/>
      <c r="BB174" s="47"/>
      <c r="BC174" s="26"/>
      <c r="BD174" s="26"/>
      <c r="BE174" s="26"/>
      <c r="BF174" s="26"/>
      <c r="BG174" s="26"/>
      <c r="BH174" s="26"/>
      <c r="BI174" s="26"/>
      <c r="BJ174" s="26"/>
      <c r="BK174" s="26"/>
      <c r="BL174" s="85"/>
      <c r="BM174" s="106" t="s">
        <v>94</v>
      </c>
      <c r="BN174" s="145">
        <v>3</v>
      </c>
      <c r="BO174" s="146">
        <v>0.21</v>
      </c>
      <c r="BP174" s="47"/>
      <c r="BQ174" s="47"/>
      <c r="BR174" s="45"/>
      <c r="BS174" s="45"/>
      <c r="BT174" s="45"/>
    </row>
    <row r="175" spans="17:72" ht="15" hidden="1" customHeight="1" x14ac:dyDescent="0.25">
      <c r="Y175" s="85"/>
      <c r="Z175" s="106" t="s">
        <v>60</v>
      </c>
      <c r="AA175" s="145">
        <v>0</v>
      </c>
      <c r="AB175" s="146">
        <v>0</v>
      </c>
      <c r="AC175" s="47"/>
      <c r="AD175" s="47"/>
      <c r="AE175" s="47"/>
      <c r="AF175" s="47"/>
      <c r="AG175" s="47"/>
      <c r="AH175" s="47"/>
      <c r="AI175" s="26"/>
      <c r="AJ175" s="85"/>
      <c r="AK175" s="106" t="s">
        <v>60</v>
      </c>
      <c r="AL175" s="145">
        <v>0</v>
      </c>
      <c r="AM175" s="146">
        <v>0</v>
      </c>
      <c r="AN175" s="47"/>
      <c r="AO175" s="47"/>
      <c r="AP175" s="47"/>
      <c r="AQ175" s="47"/>
      <c r="AR175" s="47"/>
      <c r="AS175" s="26"/>
      <c r="AT175" s="85"/>
      <c r="AU175" s="106" t="s">
        <v>60</v>
      </c>
      <c r="AV175" s="145">
        <v>0</v>
      </c>
      <c r="AW175" s="146">
        <v>0</v>
      </c>
      <c r="AX175" s="47"/>
      <c r="AY175" s="47"/>
      <c r="AZ175" s="47"/>
      <c r="BA175" s="47"/>
      <c r="BB175" s="47"/>
      <c r="BC175" s="26"/>
      <c r="BD175" s="26"/>
      <c r="BE175" s="26"/>
      <c r="BF175" s="26"/>
      <c r="BG175" s="26"/>
      <c r="BH175" s="26"/>
      <c r="BI175" s="26"/>
      <c r="BJ175" s="26"/>
      <c r="BK175" s="26"/>
      <c r="BL175" s="85"/>
      <c r="BM175" s="106" t="s">
        <v>60</v>
      </c>
      <c r="BN175" s="145">
        <v>0</v>
      </c>
      <c r="BO175" s="146">
        <v>0</v>
      </c>
      <c r="BP175" s="47"/>
      <c r="BQ175" s="47"/>
      <c r="BR175" s="45"/>
      <c r="BS175" s="45"/>
      <c r="BT175" s="45"/>
    </row>
    <row r="176" spans="17:72" ht="15" hidden="1" customHeight="1" x14ac:dyDescent="0.25">
      <c r="Y176" s="85" t="s">
        <v>74</v>
      </c>
      <c r="Z176" s="106" t="s">
        <v>56</v>
      </c>
      <c r="AA176" s="145">
        <v>10.5</v>
      </c>
      <c r="AB176" s="146">
        <v>1.1499999999999999</v>
      </c>
      <c r="AC176" s="47"/>
      <c r="AD176" s="47"/>
      <c r="AE176" s="47"/>
      <c r="AF176" s="47" t="b">
        <f>IF(AND($Y$133=Y176)*AND($AB$136&lt;=12,$AB$136&gt;=2),AA177,IF(AND($Y$133=Y176)*AND($AB$136&gt;12),AA176,IF(AND($Y$133=Y176)*AND($AB$136&lt;2),AA178)))</f>
        <v>0</v>
      </c>
      <c r="AG176" s="47" t="b">
        <f>IF(AND($Y$133=Y176)*AND($AB$136&lt;=12,$AB$136&gt;=2),AB177,IF(AND($Y$133=Y176)*AND($AB$136&gt;12),AB176,IF(AND($Y$133=Y176)*AND($AB$136&lt;2),AB178)))</f>
        <v>0</v>
      </c>
      <c r="AH176" s="47"/>
      <c r="AI176" s="26"/>
      <c r="AJ176" s="85" t="s">
        <v>74</v>
      </c>
      <c r="AK176" s="106" t="s">
        <v>56</v>
      </c>
      <c r="AL176" s="145">
        <v>10.5</v>
      </c>
      <c r="AM176" s="146">
        <v>1.1499999999999999</v>
      </c>
      <c r="AN176" s="47"/>
      <c r="AO176" s="47"/>
      <c r="AP176" s="47"/>
      <c r="AQ176" s="47" t="b">
        <f>IF(AND($Y$133=AJ176)*AND($AM$136&lt;=12,$AM$136&gt;=2),AL177,IF(AND($Y$133=AJ176)*AND($AM$136&gt;12),AL176,IF(AND($Y$133=AJ176)*AND($AM$136&lt;2),AL178)))</f>
        <v>0</v>
      </c>
      <c r="AR176" s="47" t="b">
        <f>IF(AND($Y$133=AJ176)*AND($AM$136&lt;=12,$AM$136&gt;=2),AM177,IF(AND($Y$133=AJ176)*AND($AM$136&gt;12),AM176,IF(AND($Y$133=AJ176)*AND($AM$136&lt;2),AM178)))</f>
        <v>0</v>
      </c>
      <c r="AS176" s="26"/>
      <c r="AT176" s="85" t="s">
        <v>74</v>
      </c>
      <c r="AU176" s="106" t="s">
        <v>56</v>
      </c>
      <c r="AV176" s="145">
        <v>10.5</v>
      </c>
      <c r="AW176" s="146">
        <v>1.1499999999999999</v>
      </c>
      <c r="AX176" s="47"/>
      <c r="AY176" s="47" t="b">
        <f>IF(AND($Y$133=AT176)*AND($AW$136&lt;=12,$AW$136&gt;=2),AV177,IF(AND($Y$133=AT176)*AND($AW$136&gt;12),AV176,IF(AND($Y$133=AT176)*AND($AW$136&lt;2),AV178)))</f>
        <v>0</v>
      </c>
      <c r="AZ176" s="47" t="b">
        <f>IF(AND($Y$133=AT176)*AND($AW$136&lt;=12,$AW$136&gt;=2),AW177,IF(AND($Y$133=AT176)*AND($AW$136&gt;12),AW176,IF(AND($Y$133=AT176)*AND($AW$136&lt;2),AW178)))</f>
        <v>0</v>
      </c>
      <c r="BA176" s="47">
        <f>IF(AY176=FALSE,0,IF(AY176=3,3,IF(AY176=12,12)))</f>
        <v>0</v>
      </c>
      <c r="BB176" s="47"/>
      <c r="BC176" s="26"/>
      <c r="BD176" s="26"/>
      <c r="BE176" s="26"/>
      <c r="BF176" s="26"/>
      <c r="BG176" s="26"/>
      <c r="BH176" s="26"/>
      <c r="BI176" s="26"/>
      <c r="BJ176" s="26"/>
      <c r="BK176" s="26"/>
      <c r="BL176" s="85" t="s">
        <v>74</v>
      </c>
      <c r="BM176" s="106" t="s">
        <v>56</v>
      </c>
      <c r="BN176" s="145">
        <v>10.5</v>
      </c>
      <c r="BO176" s="146">
        <v>1.1499999999999999</v>
      </c>
      <c r="BP176" s="47"/>
      <c r="BQ176" s="47" t="b">
        <f>IF(AND($Y$133=BL176)*AND($BO$136&lt;=12,$BO$136&gt;=2),BN177,IF(AND($Y$133=BL176)*AND($BO$136&gt;12),BN176,IF(AND($Y$133=BL176)*AND($BO$136&lt;2),BN178)))</f>
        <v>0</v>
      </c>
      <c r="BR176" s="45" t="b">
        <f>IF(AND($Y$133=BL176)*AND($BO$136&lt;=12,$BO$136&gt;=2),BO177,IF(AND($Y$133=BL176)*AND($BO$136&gt;12),BO176,IF(AND($Y$133=BL176)*AND($BO$136&lt;2),BO178)))</f>
        <v>0</v>
      </c>
      <c r="BS176" s="45"/>
      <c r="BT176" s="45"/>
    </row>
    <row r="177" spans="25:72" ht="15" hidden="1" customHeight="1" x14ac:dyDescent="0.25">
      <c r="Y177" s="85"/>
      <c r="Z177" s="106" t="s">
        <v>58</v>
      </c>
      <c r="AA177" s="145">
        <v>3</v>
      </c>
      <c r="AB177" s="146">
        <v>0.21</v>
      </c>
      <c r="AC177" s="47"/>
      <c r="AD177" s="47"/>
      <c r="AE177" s="47"/>
      <c r="AF177" s="47"/>
      <c r="AG177" s="47"/>
      <c r="AH177" s="47"/>
      <c r="AI177" s="26"/>
      <c r="AJ177" s="85"/>
      <c r="AK177" s="106" t="s">
        <v>58</v>
      </c>
      <c r="AL177" s="145">
        <v>3</v>
      </c>
      <c r="AM177" s="146">
        <v>0.21</v>
      </c>
      <c r="AN177" s="47"/>
      <c r="AO177" s="47"/>
      <c r="AP177" s="47"/>
      <c r="AQ177" s="47"/>
      <c r="AR177" s="47"/>
      <c r="AS177" s="26"/>
      <c r="AT177" s="85"/>
      <c r="AU177" s="106" t="s">
        <v>58</v>
      </c>
      <c r="AV177" s="145">
        <v>3</v>
      </c>
      <c r="AW177" s="146">
        <v>0.21</v>
      </c>
      <c r="AX177" s="47"/>
      <c r="AY177" s="47"/>
      <c r="AZ177" s="47"/>
      <c r="BA177" s="47"/>
      <c r="BB177" s="47"/>
      <c r="BC177" s="26"/>
      <c r="BD177" s="26"/>
      <c r="BE177" s="26"/>
      <c r="BF177" s="26"/>
      <c r="BG177" s="26"/>
      <c r="BH177" s="26"/>
      <c r="BI177" s="26"/>
      <c r="BJ177" s="26"/>
      <c r="BK177" s="26"/>
      <c r="BL177" s="85"/>
      <c r="BM177" s="106" t="s">
        <v>58</v>
      </c>
      <c r="BN177" s="145">
        <v>3</v>
      </c>
      <c r="BO177" s="146">
        <v>0.21</v>
      </c>
      <c r="BP177" s="47"/>
      <c r="BQ177" s="47"/>
      <c r="BR177" s="45"/>
      <c r="BS177" s="45"/>
      <c r="BT177" s="45"/>
    </row>
    <row r="178" spans="25:72" ht="15" hidden="1" customHeight="1" x14ac:dyDescent="0.25">
      <c r="Y178" s="85"/>
      <c r="Z178" s="106" t="s">
        <v>60</v>
      </c>
      <c r="AA178" s="145">
        <v>0</v>
      </c>
      <c r="AB178" s="146">
        <v>0</v>
      </c>
      <c r="AC178" s="47"/>
      <c r="AD178" s="47"/>
      <c r="AE178" s="47"/>
      <c r="AF178" s="47"/>
      <c r="AG178" s="47"/>
      <c r="AH178" s="47"/>
      <c r="AI178" s="26"/>
      <c r="AJ178" s="85"/>
      <c r="AK178" s="106" t="s">
        <v>60</v>
      </c>
      <c r="AL178" s="145">
        <v>0</v>
      </c>
      <c r="AM178" s="146">
        <v>0</v>
      </c>
      <c r="AN178" s="47"/>
      <c r="AO178" s="47"/>
      <c r="AP178" s="47"/>
      <c r="AQ178" s="47"/>
      <c r="AR178" s="47"/>
      <c r="AS178" s="26"/>
      <c r="AT178" s="85"/>
      <c r="AU178" s="106" t="s">
        <v>60</v>
      </c>
      <c r="AV178" s="145">
        <v>0</v>
      </c>
      <c r="AW178" s="146">
        <v>0</v>
      </c>
      <c r="AX178" s="47"/>
      <c r="AY178" s="47"/>
      <c r="AZ178" s="47"/>
      <c r="BA178" s="47"/>
      <c r="BB178" s="47"/>
      <c r="BC178" s="26"/>
      <c r="BD178" s="26"/>
      <c r="BE178" s="26"/>
      <c r="BF178" s="26"/>
      <c r="BG178" s="26"/>
      <c r="BH178" s="26"/>
      <c r="BI178" s="26"/>
      <c r="BJ178" s="26"/>
      <c r="BK178" s="26"/>
      <c r="BL178" s="85"/>
      <c r="BM178" s="106" t="s">
        <v>60</v>
      </c>
      <c r="BN178" s="145">
        <v>0</v>
      </c>
      <c r="BO178" s="146">
        <v>0</v>
      </c>
      <c r="BP178" s="47"/>
      <c r="BQ178" s="47"/>
      <c r="BR178" s="45"/>
      <c r="BS178" s="45"/>
      <c r="BT178" s="45"/>
    </row>
    <row r="179" spans="25:72" ht="15" hidden="1" customHeight="1" x14ac:dyDescent="0.25">
      <c r="Y179" s="85" t="s">
        <v>53</v>
      </c>
      <c r="Z179" s="106" t="s">
        <v>56</v>
      </c>
      <c r="AA179" s="145">
        <v>10.5</v>
      </c>
      <c r="AB179" s="146">
        <v>2.15</v>
      </c>
      <c r="AC179" s="47"/>
      <c r="AD179" s="47"/>
      <c r="AE179" s="47"/>
      <c r="AF179" s="47" t="b">
        <f>IF(AND($Y$133=Y179)*AND($AB$136&lt;=12,$AB$136&gt;=2),AA180,IF(AND($Y$133=Y179)*AND($AB$136&gt;12),AA179,IF(AND($Y$133=Y179)*AND($AB$136&lt;2),AA181)))</f>
        <v>0</v>
      </c>
      <c r="AG179" s="47" t="b">
        <f>IF(AND($Y$133=Y179)*AND($AB$136&lt;=12,$AB$136&gt;=2),AB180,IF(AND($Y$133=Y179)*AND($AB$136&gt;12),AB179,IF(AND($Y$133=Y179)*AND($AB$136&lt;2),AB181)))</f>
        <v>0</v>
      </c>
      <c r="AH179" s="47"/>
      <c r="AI179" s="26"/>
      <c r="AJ179" s="85" t="s">
        <v>53</v>
      </c>
      <c r="AK179" s="106" t="s">
        <v>56</v>
      </c>
      <c r="AL179" s="145">
        <v>10.5</v>
      </c>
      <c r="AM179" s="146">
        <v>1.1499999999999999</v>
      </c>
      <c r="AN179" s="47"/>
      <c r="AO179" s="47"/>
      <c r="AP179" s="47"/>
      <c r="AQ179" s="47" t="b">
        <f>IF(AND($Y$133=AJ179)*AND($AM$136&lt;=12,$AM$136&gt;=2),AL180,IF(AND($Y$133=AJ179)*AND($AM$136&gt;12),AL179,IF(AND($Y$133=AJ179)*AND($AM$136&lt;2),AL181)))</f>
        <v>0</v>
      </c>
      <c r="AR179" s="47" t="b">
        <f>IF(AND($Y$133=AJ179)*AND($AM$136&lt;=12,$AM$136&gt;=2),AM180,IF(AND($Y$133=AJ179)*AND($AM$136&gt;12),AM179,IF(AND($Y$133=AJ179)*AND($AM$136&lt;2),AM181)))</f>
        <v>0</v>
      </c>
      <c r="AS179" s="26"/>
      <c r="AT179" s="85" t="s">
        <v>53</v>
      </c>
      <c r="AU179" s="106" t="s">
        <v>56</v>
      </c>
      <c r="AV179" s="145">
        <v>10.5</v>
      </c>
      <c r="AW179" s="146">
        <v>1.1499999999999999</v>
      </c>
      <c r="AX179" s="47"/>
      <c r="AY179" s="47" t="b">
        <f>IF(AND($Y$133=AT179)*AND($AW$136&lt;=12,$AW$136&gt;=2),AV180,IF(AND($Y$133=AT179)*AND($AW$136&gt;12),AV179,IF(AND($Y$133=AT179)*AND($AW$136&lt;2),AV181)))</f>
        <v>0</v>
      </c>
      <c r="AZ179" s="47" t="b">
        <f>IF(AND($Y$133=AT179)*AND($AW$136&lt;=12,$AW$136&gt;=2),AW180,IF(AND($Y$133=AT179)*AND($AW$136&gt;12),AW179,IF(AND($Y$133=AT179)*AND($AW$136&lt;2),AW181)))</f>
        <v>0</v>
      </c>
      <c r="BA179" s="47">
        <f>IF(AY179=FALSE,0,IF(AY179=3,3,IF(AY179=12,12)))</f>
        <v>0</v>
      </c>
      <c r="BB179" s="47"/>
      <c r="BC179" s="26"/>
      <c r="BD179" s="26"/>
      <c r="BE179" s="26"/>
      <c r="BF179" s="26"/>
      <c r="BG179" s="26"/>
      <c r="BH179" s="26"/>
      <c r="BI179" s="26"/>
      <c r="BJ179" s="26"/>
      <c r="BK179" s="26"/>
      <c r="BL179" s="85" t="s">
        <v>53</v>
      </c>
      <c r="BM179" s="106" t="s">
        <v>56</v>
      </c>
      <c r="BN179" s="145">
        <v>10.5</v>
      </c>
      <c r="BO179" s="146">
        <v>1.1499999999999999</v>
      </c>
      <c r="BP179" s="47"/>
      <c r="BQ179" s="47" t="b">
        <f>IF(AND($Y$133=BL179)*AND($BO$136&lt;=12,$BO$136&gt;=2),BN180,IF(AND($Y$133=BL179)*AND($BO$136&gt;12),BN179,IF(AND($Y$133=BL179)*AND($BO$136&lt;2),BN181)))</f>
        <v>0</v>
      </c>
      <c r="BR179" s="45" t="b">
        <f>IF(AND($Y$133=BL179)*AND($BO$136&lt;=12,$BO$136&gt;=2),BO180,IF(AND($Y$133=BL179)*AND($BO$136&gt;12),BO179,IF(AND($Y$133=BL179)*AND($BO$136&lt;2),BO181)))</f>
        <v>0</v>
      </c>
      <c r="BS179" s="45"/>
      <c r="BT179" s="45"/>
    </row>
    <row r="180" spans="25:72" ht="15" hidden="1" customHeight="1" x14ac:dyDescent="0.25">
      <c r="Y180" s="85"/>
      <c r="Z180" s="106" t="s">
        <v>58</v>
      </c>
      <c r="AA180" s="145">
        <v>3</v>
      </c>
      <c r="AB180" s="146">
        <v>0.21</v>
      </c>
      <c r="AC180" s="47"/>
      <c r="AD180" s="47"/>
      <c r="AE180" s="47"/>
      <c r="AF180" s="47"/>
      <c r="AG180" s="47"/>
      <c r="AH180" s="47"/>
      <c r="AI180" s="26"/>
      <c r="AJ180" s="85"/>
      <c r="AK180" s="106" t="s">
        <v>58</v>
      </c>
      <c r="AL180" s="145">
        <v>3</v>
      </c>
      <c r="AM180" s="146">
        <v>0.21</v>
      </c>
      <c r="AN180" s="47"/>
      <c r="AO180" s="47"/>
      <c r="AP180" s="47"/>
      <c r="AQ180" s="47"/>
      <c r="AR180" s="47"/>
      <c r="AS180" s="26"/>
      <c r="AT180" s="85"/>
      <c r="AU180" s="106" t="s">
        <v>58</v>
      </c>
      <c r="AV180" s="145">
        <v>3</v>
      </c>
      <c r="AW180" s="146">
        <v>0.21</v>
      </c>
      <c r="AX180" s="47"/>
      <c r="AY180" s="47"/>
      <c r="AZ180" s="47"/>
      <c r="BA180" s="47"/>
      <c r="BB180" s="47"/>
      <c r="BC180" s="26"/>
      <c r="BD180" s="26"/>
      <c r="BE180" s="26"/>
      <c r="BF180" s="26"/>
      <c r="BG180" s="26"/>
      <c r="BH180" s="26"/>
      <c r="BI180" s="26"/>
      <c r="BJ180" s="26"/>
      <c r="BK180" s="26"/>
      <c r="BL180" s="85"/>
      <c r="BM180" s="106" t="s">
        <v>58</v>
      </c>
      <c r="BN180" s="145">
        <v>3</v>
      </c>
      <c r="BO180" s="146">
        <v>0.21</v>
      </c>
      <c r="BP180" s="47"/>
      <c r="BQ180" s="47"/>
      <c r="BR180" s="45"/>
      <c r="BS180" s="45"/>
      <c r="BT180" s="45"/>
    </row>
    <row r="181" spans="25:72" ht="15" hidden="1" customHeight="1" x14ac:dyDescent="0.25">
      <c r="Y181" s="85"/>
      <c r="Z181" s="106" t="s">
        <v>60</v>
      </c>
      <c r="AA181" s="145">
        <v>0</v>
      </c>
      <c r="AB181" s="146">
        <v>0</v>
      </c>
      <c r="AC181" s="47"/>
      <c r="AD181" s="47"/>
      <c r="AE181" s="47"/>
      <c r="AF181" s="47"/>
      <c r="AG181" s="47"/>
      <c r="AH181" s="47"/>
      <c r="AI181" s="26"/>
      <c r="AJ181" s="85"/>
      <c r="AK181" s="106" t="s">
        <v>60</v>
      </c>
      <c r="AL181" s="145">
        <v>0</v>
      </c>
      <c r="AM181" s="146">
        <v>0</v>
      </c>
      <c r="AN181" s="47"/>
      <c r="AO181" s="47"/>
      <c r="AP181" s="47"/>
      <c r="AQ181" s="47"/>
      <c r="AR181" s="47"/>
      <c r="AS181" s="26"/>
      <c r="AT181" s="85"/>
      <c r="AU181" s="106" t="s">
        <v>60</v>
      </c>
      <c r="AV181" s="145">
        <v>0</v>
      </c>
      <c r="AW181" s="146">
        <v>0</v>
      </c>
      <c r="AX181" s="47"/>
      <c r="AY181" s="47"/>
      <c r="AZ181" s="47"/>
      <c r="BA181" s="47"/>
      <c r="BB181" s="47"/>
      <c r="BC181" s="26"/>
      <c r="BD181" s="26"/>
      <c r="BE181" s="26"/>
      <c r="BF181" s="26"/>
      <c r="BG181" s="26"/>
      <c r="BH181" s="26"/>
      <c r="BI181" s="26"/>
      <c r="BJ181" s="26"/>
      <c r="BK181" s="26"/>
      <c r="BL181" s="85"/>
      <c r="BM181" s="106" t="s">
        <v>60</v>
      </c>
      <c r="BN181" s="145">
        <v>0</v>
      </c>
      <c r="BO181" s="146">
        <v>0</v>
      </c>
      <c r="BP181" s="47"/>
      <c r="BQ181" s="47"/>
      <c r="BR181" s="45"/>
      <c r="BS181" s="45"/>
      <c r="BT181" s="45"/>
    </row>
    <row r="182" spans="25:72" ht="15" hidden="1" customHeight="1" x14ac:dyDescent="0.25">
      <c r="Y182" s="85" t="s">
        <v>79</v>
      </c>
      <c r="Z182" s="106" t="s">
        <v>56</v>
      </c>
      <c r="AA182" s="145">
        <v>10</v>
      </c>
      <c r="AB182" s="146">
        <v>1.1000000000000001</v>
      </c>
      <c r="AC182" s="47"/>
      <c r="AD182" s="47"/>
      <c r="AE182" s="47"/>
      <c r="AF182" s="47" t="b">
        <f>IF(AND($Y$133=Y182)*AND($AB$136&lt;=12,$AB$136&gt;=4),AA183,IF(AND($Y$133=Y182)*AND($AB$136&gt;12),AA182,IF(AND($Y$133=Y182)*AND($AB$136&lt;4),AA184)))</f>
        <v>0</v>
      </c>
      <c r="AG182" s="47" t="b">
        <f>IF(AND($Y$133=Y182)*AND($AB$136&lt;=12,$AB$136&gt;=4),AB183,IF(AND($Y$133=Y182)*AND($AB$136&gt;12),AB182,IF(AND($Y$133=Y182)*AND($AB$136&lt;4),AB184)))</f>
        <v>0</v>
      </c>
      <c r="AH182" s="47"/>
      <c r="AI182" s="26"/>
      <c r="AJ182" s="85" t="s">
        <v>79</v>
      </c>
      <c r="AK182" s="106" t="s">
        <v>56</v>
      </c>
      <c r="AL182" s="145">
        <v>10</v>
      </c>
      <c r="AM182" s="146">
        <v>1.1000000000000001</v>
      </c>
      <c r="AN182" s="47"/>
      <c r="AO182" s="47"/>
      <c r="AP182" s="47"/>
      <c r="AQ182" s="47" t="b">
        <f>IF(AND($Y$133=AJ182)*AND($AM$136&lt;=12,$AM$136&gt;=4),AL183,IF(AND($Y$133=AJ182)*AND($AM$136&gt;12),AL182,IF(AND($Y$133=AJ182)*AND($AM$136&lt;4),AL184)))</f>
        <v>0</v>
      </c>
      <c r="AR182" s="47" t="b">
        <f>IF(AND($Y$133=AJ182)*AND($AM$136&lt;=12,$AM$136&gt;=4),AM183,IF(AND($Y$133=AJ182)*AND($AM$136&gt;12),AM182,IF(AND($Y$133=AJ182)*AND($AM$136&lt;4),AM184)))</f>
        <v>0</v>
      </c>
      <c r="AS182" s="26"/>
      <c r="AT182" s="85" t="s">
        <v>79</v>
      </c>
      <c r="AU182" s="106" t="s">
        <v>56</v>
      </c>
      <c r="AV182" s="145">
        <v>10</v>
      </c>
      <c r="AW182" s="146">
        <v>1.1000000000000001</v>
      </c>
      <c r="AX182" s="47"/>
      <c r="AY182" s="47" t="b">
        <f>IF(AND($Y$133=AT182)*AND($AW$136&lt;=12,$AW$136&gt;=4),AV183,IF(AND($Y$133=AT182)*AND($AW$136&gt;12),AV182,IF(AND($Y$133=AT182)*AND($AW$136&lt;4),AV184)))</f>
        <v>0</v>
      </c>
      <c r="AZ182" s="47" t="b">
        <f>IF(AND($Y$133=AT182)*AND($AW$136&lt;=12,$AW$136&gt;=4),AW183,IF(AND($Y$133=AT182)*AND($AW$136&gt;12),AW182,IF(AND($Y$133=AT182)*AND($AW$136&lt;4),AW184)))</f>
        <v>0</v>
      </c>
      <c r="BA182" s="47">
        <f>IF(AY182=FALSE,0,IF(AY182=3,3,IF(AY182=12,12)))</f>
        <v>0</v>
      </c>
      <c r="BB182" s="47"/>
      <c r="BC182" s="26"/>
      <c r="BD182" s="26"/>
      <c r="BE182" s="26"/>
      <c r="BF182" s="26"/>
      <c r="BG182" s="26"/>
      <c r="BH182" s="26"/>
      <c r="BI182" s="26"/>
      <c r="BJ182" s="26"/>
      <c r="BK182" s="26"/>
      <c r="BL182" s="85" t="s">
        <v>79</v>
      </c>
      <c r="BM182" s="106" t="s">
        <v>56</v>
      </c>
      <c r="BN182" s="145">
        <v>10</v>
      </c>
      <c r="BO182" s="146">
        <v>1.1000000000000001</v>
      </c>
      <c r="BP182" s="47"/>
      <c r="BQ182" s="47" t="b">
        <f>IF(AND($Y$133=BL182)*AND($BO$136&lt;=12,$BO$136&gt;=4),BN183,IF(AND($Y$133=BL182)*AND($BO$136&gt;12),BN182,IF(AND($Y$133=BL182)*AND($BO$136&lt;4),BN184)))</f>
        <v>0</v>
      </c>
      <c r="BR182" s="45" t="b">
        <f>IF(AND($Y$133=BL182)*AND($BO$136&lt;=12,$BO$136&gt;=4),BO183,IF(AND($Y$133=BL182)*AND($BO$136&gt;12),BO182,IF(AND($Y$133=BL182)*AND($BO$136&lt;4),BO184)))</f>
        <v>0</v>
      </c>
      <c r="BS182" s="45"/>
      <c r="BT182" s="45"/>
    </row>
    <row r="183" spans="25:72" ht="15" hidden="1" customHeight="1" x14ac:dyDescent="0.25">
      <c r="Y183" s="85"/>
      <c r="Z183" s="106" t="s">
        <v>57</v>
      </c>
      <c r="AA183" s="145">
        <v>3</v>
      </c>
      <c r="AB183" s="146">
        <v>0.21</v>
      </c>
      <c r="AC183" s="47"/>
      <c r="AD183" s="47"/>
      <c r="AE183" s="47"/>
      <c r="AF183" s="47"/>
      <c r="AG183" s="47"/>
      <c r="AH183" s="47"/>
      <c r="AI183" s="26"/>
      <c r="AJ183" s="85"/>
      <c r="AK183" s="106" t="s">
        <v>57</v>
      </c>
      <c r="AL183" s="145">
        <v>3</v>
      </c>
      <c r="AM183" s="146">
        <v>0.21</v>
      </c>
      <c r="AN183" s="47"/>
      <c r="AO183" s="47"/>
      <c r="AP183" s="47"/>
      <c r="AQ183" s="47"/>
      <c r="AR183" s="47"/>
      <c r="AS183" s="26"/>
      <c r="AT183" s="85"/>
      <c r="AU183" s="106" t="s">
        <v>57</v>
      </c>
      <c r="AV183" s="145">
        <v>3</v>
      </c>
      <c r="AW183" s="146">
        <v>0.21</v>
      </c>
      <c r="AX183" s="47"/>
      <c r="AY183" s="47"/>
      <c r="AZ183" s="47"/>
      <c r="BA183" s="47"/>
      <c r="BB183" s="47"/>
      <c r="BC183" s="26"/>
      <c r="BD183" s="26"/>
      <c r="BE183" s="26"/>
      <c r="BF183" s="26"/>
      <c r="BG183" s="26"/>
      <c r="BH183" s="26"/>
      <c r="BI183" s="26"/>
      <c r="BJ183" s="26"/>
      <c r="BK183" s="26"/>
      <c r="BL183" s="85"/>
      <c r="BM183" s="106" t="s">
        <v>57</v>
      </c>
      <c r="BN183" s="145">
        <v>3</v>
      </c>
      <c r="BO183" s="146">
        <v>0.21</v>
      </c>
      <c r="BP183" s="47"/>
      <c r="BQ183" s="47"/>
      <c r="BR183" s="45"/>
      <c r="BT183" s="45"/>
    </row>
    <row r="184" spans="25:72" ht="15" hidden="1" customHeight="1" x14ac:dyDescent="0.25">
      <c r="Y184" s="85"/>
      <c r="Z184" s="106" t="s">
        <v>59</v>
      </c>
      <c r="AA184" s="145">
        <v>0</v>
      </c>
      <c r="AB184" s="146">
        <v>0</v>
      </c>
      <c r="AC184" s="47"/>
      <c r="AD184" s="47"/>
      <c r="AE184" s="47"/>
      <c r="AF184" s="47"/>
      <c r="AG184" s="47"/>
      <c r="AH184" s="47"/>
      <c r="AI184" s="26"/>
      <c r="AJ184" s="85"/>
      <c r="AK184" s="106" t="s">
        <v>59</v>
      </c>
      <c r="AL184" s="145">
        <v>0</v>
      </c>
      <c r="AM184" s="146">
        <v>0</v>
      </c>
      <c r="AN184" s="47"/>
      <c r="AO184" s="47"/>
      <c r="AP184" s="47"/>
      <c r="AQ184" s="47"/>
      <c r="AR184" s="47"/>
      <c r="AS184" s="26"/>
      <c r="AT184" s="85"/>
      <c r="AU184" s="106" t="s">
        <v>59</v>
      </c>
      <c r="AV184" s="145">
        <v>0</v>
      </c>
      <c r="AW184" s="146">
        <v>0</v>
      </c>
      <c r="AX184" s="47"/>
      <c r="AY184" s="47"/>
      <c r="AZ184" s="47"/>
      <c r="BA184" s="47"/>
      <c r="BB184" s="47"/>
      <c r="BC184" s="26"/>
      <c r="BD184" s="26"/>
      <c r="BE184" s="26"/>
      <c r="BF184" s="26"/>
      <c r="BG184" s="26"/>
      <c r="BH184" s="26"/>
      <c r="BI184" s="26"/>
      <c r="BJ184" s="26"/>
      <c r="BK184" s="26"/>
      <c r="BL184" s="85"/>
      <c r="BM184" s="106" t="s">
        <v>59</v>
      </c>
      <c r="BN184" s="145">
        <v>0</v>
      </c>
      <c r="BO184" s="146">
        <v>0</v>
      </c>
      <c r="BP184" s="47"/>
      <c r="BQ184" s="47"/>
      <c r="BR184" s="45"/>
      <c r="BS184" s="45"/>
      <c r="BT184" s="45"/>
    </row>
    <row r="185" spans="25:72" ht="15" hidden="1" customHeight="1" x14ac:dyDescent="0.25">
      <c r="Y185" s="85" t="s">
        <v>80</v>
      </c>
      <c r="Z185" s="106" t="s">
        <v>56</v>
      </c>
      <c r="AA185" s="145">
        <v>10</v>
      </c>
      <c r="AB185" s="146">
        <v>1.1000000000000001</v>
      </c>
      <c r="AC185" s="47"/>
      <c r="AD185" s="47"/>
      <c r="AE185" s="47"/>
      <c r="AF185" s="47" t="b">
        <f>IF(AND($Y$133=Y185)*AND($AB$136&lt;=12,$AB$136&gt;=4),AA186,IF(AND($Y$133=Y185)*AND($AB$136&gt;12),AA185,IF(AND($Y$133=Y185)*AND($AB$136&lt;4),AA187)))</f>
        <v>0</v>
      </c>
      <c r="AG185" s="47" t="b">
        <f>IF(AND($Y$133=Y185)*AND($AB$136&lt;=12,$AB$136&gt;=4),AB186,IF(AND($Y$133=Y185)*AND($AB$136&gt;12),AB185,IF(AND($Y$133=Y185)*AND($AB$136&lt;4),AB187)))</f>
        <v>0</v>
      </c>
      <c r="AH185" s="47"/>
      <c r="AI185" s="26"/>
      <c r="AJ185" s="85" t="s">
        <v>80</v>
      </c>
      <c r="AK185" s="106" t="s">
        <v>56</v>
      </c>
      <c r="AL185" s="145">
        <v>10</v>
      </c>
      <c r="AM185" s="146">
        <v>1.1000000000000001</v>
      </c>
      <c r="AN185" s="47"/>
      <c r="AO185" s="47"/>
      <c r="AP185" s="47"/>
      <c r="AQ185" s="47" t="b">
        <f>IF(AND($Y$133=AJ185)*AND($AM$136&lt;=12,$AM$136&gt;=4),AL186,IF(AND($Y$133=AJ185)*AND($AM$136&gt;12),AL185,IF(AND($Y$133=AJ185)*AND($AM$136&lt;4),AL187)))</f>
        <v>0</v>
      </c>
      <c r="AR185" s="47" t="b">
        <f>IF(AND($Y$133=AJ185)*AND($AM$136&lt;=12,$AM$136&gt;=4),AM186,IF(AND($Y$133=AJ185)*AND($AM$136&gt;12),AM185,IF(AND($Y$133=AJ185)*AND($AM$136&lt;4),AM187)))</f>
        <v>0</v>
      </c>
      <c r="AS185" s="26"/>
      <c r="AT185" s="85" t="s">
        <v>80</v>
      </c>
      <c r="AU185" s="106" t="s">
        <v>56</v>
      </c>
      <c r="AV185" s="145">
        <v>10</v>
      </c>
      <c r="AW185" s="146">
        <v>1.1000000000000001</v>
      </c>
      <c r="AX185" s="47"/>
      <c r="AY185" s="47" t="b">
        <f>IF(AND($Y$133=AT185)*AND($AW$136&lt;=12,$AW$136&gt;=4),AV186,IF(AND($Y$133=AT185)*AND($AW$136&gt;12),AV185,IF(AND($Y$133=AT185)*AND($AW$136&lt;4),AV187)))</f>
        <v>0</v>
      </c>
      <c r="AZ185" s="47" t="b">
        <f>IF(AND($Y$133=AT185)*AND($AW$136&lt;=12,$AW$136&gt;=4),AW186,IF(AND($Y$133=AT185)*AND($AW$136&gt;12),AW185,IF(AND($Y$133=AT185)*AND($AW$136&lt;4),AW187)))</f>
        <v>0</v>
      </c>
      <c r="BA185" s="47">
        <f>IF(AY185=FALSE,0,IF(AY185=3,3,IF(AY185=12,12)))</f>
        <v>0</v>
      </c>
      <c r="BB185" s="47"/>
      <c r="BC185" s="26"/>
      <c r="BD185" s="26"/>
      <c r="BE185" s="26"/>
      <c r="BF185" s="26"/>
      <c r="BG185" s="26"/>
      <c r="BH185" s="26"/>
      <c r="BI185" s="26"/>
      <c r="BJ185" s="26"/>
      <c r="BK185" s="26"/>
      <c r="BL185" s="85" t="s">
        <v>80</v>
      </c>
      <c r="BM185" s="106" t="s">
        <v>56</v>
      </c>
      <c r="BN185" s="145">
        <v>10</v>
      </c>
      <c r="BO185" s="146">
        <v>1.1000000000000001</v>
      </c>
      <c r="BP185" s="47"/>
      <c r="BQ185" s="47" t="b">
        <f>IF(AND($Y$133=BL185)*AND($BO$136&lt;=12,$BO$136&gt;=4),BN186,IF(AND($Y$133=BL185)*AND($BO$136&gt;12),BN185,IF(AND($Y$133=BL185)*AND($BO$136&lt;4),BN187)))</f>
        <v>0</v>
      </c>
      <c r="BR185" s="45" t="b">
        <f>IF(AND($Y$133=BL185)*AND($BO$136&lt;=12,$BO$136&gt;=4),BO186,IF(AND($Y$133=BL185)*AND($BO$136&gt;12),BO185,IF(AND($Y$133=BL185)*AND($BO$136&lt;4),BO187)))</f>
        <v>0</v>
      </c>
      <c r="BS185" s="45"/>
      <c r="BT185" s="45"/>
    </row>
    <row r="186" spans="25:72" ht="15" hidden="1" customHeight="1" x14ac:dyDescent="0.25">
      <c r="Y186" s="85"/>
      <c r="Z186" s="106" t="s">
        <v>57</v>
      </c>
      <c r="AA186" s="145">
        <v>3</v>
      </c>
      <c r="AB186" s="146">
        <v>0.21</v>
      </c>
      <c r="AC186" s="47"/>
      <c r="AD186" s="47"/>
      <c r="AE186" s="47"/>
      <c r="AF186" s="47"/>
      <c r="AG186" s="47"/>
      <c r="AH186" s="47"/>
      <c r="AI186" s="26"/>
      <c r="AJ186" s="85"/>
      <c r="AK186" s="106" t="s">
        <v>57</v>
      </c>
      <c r="AL186" s="145">
        <v>3</v>
      </c>
      <c r="AM186" s="146">
        <v>0.21</v>
      </c>
      <c r="AN186" s="47"/>
      <c r="AO186" s="47"/>
      <c r="AP186" s="47"/>
      <c r="AQ186" s="47"/>
      <c r="AR186" s="47"/>
      <c r="AS186" s="26"/>
      <c r="AT186" s="85"/>
      <c r="AU186" s="106" t="s">
        <v>57</v>
      </c>
      <c r="AV186" s="145">
        <v>3</v>
      </c>
      <c r="AW186" s="146">
        <v>0.21</v>
      </c>
      <c r="AX186" s="47"/>
      <c r="AY186" s="47"/>
      <c r="AZ186" s="47"/>
      <c r="BA186" s="47"/>
      <c r="BB186" s="47"/>
      <c r="BC186" s="26"/>
      <c r="BD186" s="26"/>
      <c r="BE186" s="26"/>
      <c r="BF186" s="26"/>
      <c r="BG186" s="26"/>
      <c r="BH186" s="26"/>
      <c r="BI186" s="26"/>
      <c r="BJ186" s="26"/>
      <c r="BK186" s="26"/>
      <c r="BL186" s="85"/>
      <c r="BM186" s="106" t="s">
        <v>57</v>
      </c>
      <c r="BN186" s="145">
        <v>3</v>
      </c>
      <c r="BO186" s="146">
        <v>0.21</v>
      </c>
      <c r="BP186" s="47"/>
      <c r="BQ186" s="47"/>
      <c r="BR186" s="45"/>
      <c r="BS186" s="45"/>
      <c r="BT186" s="45"/>
    </row>
    <row r="187" spans="25:72" ht="15" hidden="1" customHeight="1" x14ac:dyDescent="0.25">
      <c r="Y187" s="85"/>
      <c r="Z187" s="106" t="s">
        <v>59</v>
      </c>
      <c r="AA187" s="145">
        <v>0</v>
      </c>
      <c r="AB187" s="146">
        <v>0</v>
      </c>
      <c r="AC187" s="47"/>
      <c r="AD187" s="47"/>
      <c r="AE187" s="47"/>
      <c r="AF187" s="47"/>
      <c r="AG187" s="47"/>
      <c r="AH187" s="47"/>
      <c r="AI187" s="26"/>
      <c r="AJ187" s="85"/>
      <c r="AK187" s="106" t="s">
        <v>59</v>
      </c>
      <c r="AL187" s="145">
        <v>0</v>
      </c>
      <c r="AM187" s="146">
        <v>0</v>
      </c>
      <c r="AN187" s="47"/>
      <c r="AO187" s="47"/>
      <c r="AP187" s="47"/>
      <c r="AQ187" s="47"/>
      <c r="AR187" s="47"/>
      <c r="AS187" s="26"/>
      <c r="AT187" s="85"/>
      <c r="AU187" s="106" t="s">
        <v>59</v>
      </c>
      <c r="AV187" s="145">
        <v>0</v>
      </c>
      <c r="AW187" s="146">
        <v>0</v>
      </c>
      <c r="AX187" s="47"/>
      <c r="AY187" s="47"/>
      <c r="AZ187" s="47"/>
      <c r="BA187" s="47"/>
      <c r="BB187" s="47"/>
      <c r="BC187" s="26"/>
      <c r="BD187" s="26"/>
      <c r="BE187" s="26"/>
      <c r="BF187" s="26"/>
      <c r="BG187" s="26"/>
      <c r="BH187" s="26"/>
      <c r="BI187" s="26"/>
      <c r="BJ187" s="26"/>
      <c r="BK187" s="26"/>
      <c r="BL187" s="85"/>
      <c r="BM187" s="106" t="s">
        <v>59</v>
      </c>
      <c r="BN187" s="145">
        <v>0</v>
      </c>
      <c r="BO187" s="146">
        <v>0</v>
      </c>
      <c r="BP187" s="47"/>
      <c r="BQ187" s="47"/>
      <c r="BR187" s="45"/>
      <c r="BS187" s="45"/>
      <c r="BT187" s="45"/>
    </row>
    <row r="188" spans="25:72" ht="15" hidden="1" customHeight="1" x14ac:dyDescent="0.25">
      <c r="Y188" s="85" t="s">
        <v>62</v>
      </c>
      <c r="Z188" s="106" t="s">
        <v>56</v>
      </c>
      <c r="AA188" s="145">
        <v>10</v>
      </c>
      <c r="AB188" s="146">
        <v>1.1000000000000001</v>
      </c>
      <c r="AC188" s="47"/>
      <c r="AD188" s="47"/>
      <c r="AE188" s="47"/>
      <c r="AF188" s="47" t="b">
        <f>IF(AND($Y$133=Y188)*AND($AB$136&lt;=12,$AB$136&gt;=4),AA189,IF(AND($Y$133=Y188)*AND($AB$136&gt;12),AA188,IF(AND($Y$133=Y188)*AND($AB$136&lt;4),AA190)))</f>
        <v>0</v>
      </c>
      <c r="AG188" s="47" t="b">
        <f>IF(AND($Y$133=Y188)*AND($AB$136&lt;=12,$AB$136&gt;=4),AB189,IF(AND($Y$133=Y188)*AND($AB$136&gt;12),AB188,IF(AND($Y$133=Y188)*AND($AB$136&lt;4),AB190)))</f>
        <v>0</v>
      </c>
      <c r="AH188" s="47"/>
      <c r="AI188" s="26"/>
      <c r="AJ188" s="85" t="s">
        <v>62</v>
      </c>
      <c r="AK188" s="106" t="s">
        <v>56</v>
      </c>
      <c r="AL188" s="145">
        <v>10</v>
      </c>
      <c r="AM188" s="146">
        <v>1.1000000000000001</v>
      </c>
      <c r="AN188" s="47"/>
      <c r="AO188" s="47"/>
      <c r="AP188" s="47"/>
      <c r="AQ188" s="47" t="b">
        <f>IF(AND($Y$133=AJ188)*AND($AM$136&lt;=12,$AM$136&gt;=4),AL189,IF(AND($Y$133=AJ188)*AND($AM$136&gt;12),AL188,IF(AND($Y$133=AJ188)*AND($AM$136&lt;4),AL190)))</f>
        <v>0</v>
      </c>
      <c r="AR188" s="47" t="b">
        <f>IF(AND($Y$133=AJ188)*AND($AM$136&lt;=12,$AM$136&gt;=4),AM189,IF(AND($Y$133=AJ188)*AND($AM$136&gt;12),AM188,IF(AND($Y$133=AJ188)*AND($AM$136&lt;4),AM190)))</f>
        <v>0</v>
      </c>
      <c r="AS188" s="26"/>
      <c r="AT188" s="85" t="s">
        <v>62</v>
      </c>
      <c r="AU188" s="106" t="s">
        <v>56</v>
      </c>
      <c r="AV188" s="145">
        <v>10</v>
      </c>
      <c r="AW188" s="146">
        <v>1.1000000000000001</v>
      </c>
      <c r="AX188" s="47"/>
      <c r="AY188" s="47" t="b">
        <f>IF(AND($Y$133=AT188)*AND($AW$136&lt;=12,$AW$136&gt;=4),AV189,IF(AND($Y$133=AT188)*AND($AW$136&gt;12),AV188,IF(AND($Y$133=AT188)*AND($AW$136&lt;4),AV190)))</f>
        <v>0</v>
      </c>
      <c r="AZ188" s="47" t="b">
        <f>IF(AND($Y$133=AT188)*AND($AW$136&lt;=12,$AW$136&gt;=4),AW189,IF(AND($Y$133=AT188)*AND($AW$136&gt;12),AW188,IF(AND($Y$133=AT188)*AND($AW$136&lt;4),AW190)))</f>
        <v>0</v>
      </c>
      <c r="BA188" s="47">
        <f>IF(AY188=FALSE,0,IF(AY188=3,3,IF(AY188=12,12)))</f>
        <v>0</v>
      </c>
      <c r="BB188" s="47"/>
      <c r="BC188" s="26"/>
      <c r="BD188" s="26"/>
      <c r="BE188" s="26"/>
      <c r="BF188" s="26"/>
      <c r="BG188" s="26"/>
      <c r="BH188" s="26"/>
      <c r="BI188" s="26"/>
      <c r="BJ188" s="26"/>
      <c r="BK188" s="26"/>
      <c r="BL188" s="85" t="s">
        <v>62</v>
      </c>
      <c r="BM188" s="106" t="s">
        <v>56</v>
      </c>
      <c r="BN188" s="145">
        <v>10</v>
      </c>
      <c r="BO188" s="146">
        <v>1.1000000000000001</v>
      </c>
      <c r="BP188" s="47"/>
      <c r="BQ188" s="47" t="b">
        <f>IF(AND($Y$133=BL188)*AND($BO$136&lt;=12,$BO$136&gt;=4),BN189,IF(AND($Y$133=BL188)*AND($BO$136&gt;12),BN188,IF(AND($Y$133=BL188)*AND($BO$136&lt;4),BN190)))</f>
        <v>0</v>
      </c>
      <c r="BR188" s="45" t="b">
        <f>IF(AND($Y$133=BL188)*AND($BO$136&lt;=12,$BO$136&gt;=4),BO189,IF(AND($Y$133=BL188)*AND($BO$136&gt;12),BO188,IF(AND($Y$133=BL188)*AND($BO$136&lt;4),BO190)))</f>
        <v>0</v>
      </c>
      <c r="BS188" s="45"/>
      <c r="BT188" s="45"/>
    </row>
    <row r="189" spans="25:72" ht="15" hidden="1" customHeight="1" x14ac:dyDescent="0.25">
      <c r="Y189" s="85"/>
      <c r="Z189" s="106" t="s">
        <v>57</v>
      </c>
      <c r="AA189" s="145">
        <v>3</v>
      </c>
      <c r="AB189" s="146">
        <v>0.21</v>
      </c>
      <c r="AC189" s="47"/>
      <c r="AD189" s="47"/>
      <c r="AE189" s="47"/>
      <c r="AF189" s="47"/>
      <c r="AG189" s="47"/>
      <c r="AH189" s="47"/>
      <c r="AI189" s="26"/>
      <c r="AJ189" s="85"/>
      <c r="AK189" s="106" t="s">
        <v>57</v>
      </c>
      <c r="AL189" s="145">
        <v>3</v>
      </c>
      <c r="AM189" s="146">
        <v>0.21</v>
      </c>
      <c r="AN189" s="47"/>
      <c r="AO189" s="47"/>
      <c r="AP189" s="47"/>
      <c r="AQ189" s="47"/>
      <c r="AR189" s="47"/>
      <c r="AS189" s="26"/>
      <c r="AT189" s="85"/>
      <c r="AU189" s="106" t="s">
        <v>57</v>
      </c>
      <c r="AV189" s="145">
        <v>3</v>
      </c>
      <c r="AW189" s="146">
        <v>0.21</v>
      </c>
      <c r="AX189" s="47"/>
      <c r="AY189" s="47"/>
      <c r="AZ189" s="47"/>
      <c r="BA189" s="26"/>
      <c r="BB189" s="47"/>
      <c r="BC189" s="26"/>
      <c r="BD189" s="26"/>
      <c r="BE189" s="26"/>
      <c r="BF189" s="26"/>
      <c r="BG189" s="26"/>
      <c r="BH189" s="26"/>
      <c r="BI189" s="26"/>
      <c r="BJ189" s="26"/>
      <c r="BK189" s="26"/>
      <c r="BL189" s="85"/>
      <c r="BM189" s="106" t="s">
        <v>57</v>
      </c>
      <c r="BN189" s="145">
        <v>3</v>
      </c>
      <c r="BO189" s="146">
        <v>0.21</v>
      </c>
      <c r="BP189" s="47"/>
      <c r="BQ189" s="47"/>
      <c r="BR189" s="45"/>
      <c r="BS189" s="45"/>
      <c r="BT189" s="45"/>
    </row>
    <row r="190" spans="25:72" ht="15" hidden="1" customHeight="1" x14ac:dyDescent="0.25">
      <c r="Y190" s="85"/>
      <c r="Z190" s="106" t="s">
        <v>59</v>
      </c>
      <c r="AA190" s="145">
        <v>0</v>
      </c>
      <c r="AB190" s="146">
        <v>0</v>
      </c>
      <c r="AC190" s="47"/>
      <c r="AD190" s="47"/>
      <c r="AE190" s="47"/>
      <c r="AF190" s="47"/>
      <c r="AG190" s="47"/>
      <c r="AH190" s="47"/>
      <c r="AI190" s="26"/>
      <c r="AJ190" s="85"/>
      <c r="AK190" s="106" t="s">
        <v>59</v>
      </c>
      <c r="AL190" s="145">
        <v>0</v>
      </c>
      <c r="AM190" s="146">
        <v>0</v>
      </c>
      <c r="AN190" s="47"/>
      <c r="AO190" s="47"/>
      <c r="AP190" s="47"/>
      <c r="AQ190" s="47"/>
      <c r="AR190" s="47"/>
      <c r="AS190" s="26"/>
      <c r="AT190" s="85"/>
      <c r="AU190" s="106" t="s">
        <v>59</v>
      </c>
      <c r="AV190" s="145">
        <v>0</v>
      </c>
      <c r="AW190" s="146">
        <v>0</v>
      </c>
      <c r="AX190" s="47"/>
      <c r="AY190" s="47"/>
      <c r="AZ190" s="47"/>
      <c r="BA190" s="47"/>
      <c r="BB190" s="47"/>
      <c r="BC190" s="26"/>
      <c r="BD190" s="26"/>
      <c r="BE190" s="26"/>
      <c r="BF190" s="26"/>
      <c r="BG190" s="26"/>
      <c r="BH190" s="26"/>
      <c r="BI190" s="26"/>
      <c r="BJ190" s="26"/>
      <c r="BK190" s="26"/>
      <c r="BL190" s="85"/>
      <c r="BM190" s="106" t="s">
        <v>59</v>
      </c>
      <c r="BN190" s="145">
        <v>0</v>
      </c>
      <c r="BO190" s="146">
        <v>0</v>
      </c>
      <c r="BP190" s="47"/>
      <c r="BQ190" s="47"/>
      <c r="BR190" s="45"/>
      <c r="BS190" s="45"/>
      <c r="BT190" s="45"/>
    </row>
    <row r="191" spans="25:72" ht="15" hidden="1" customHeight="1" x14ac:dyDescent="0.25">
      <c r="Y191" s="85" t="s">
        <v>81</v>
      </c>
      <c r="Z191" s="106" t="s">
        <v>56</v>
      </c>
      <c r="AA191" s="145">
        <v>10</v>
      </c>
      <c r="AB191" s="146">
        <v>1.1000000000000001</v>
      </c>
      <c r="AC191" s="47"/>
      <c r="AD191" s="47"/>
      <c r="AE191" s="47"/>
      <c r="AF191" s="47" t="b">
        <f>IF(AND($Y$133=Y191)*AND($AB$136&lt;=12,$AB$136&gt;=4),AA192,IF(AND($Y$133=Y191)*AND($AB$136&gt;12),AA191,IF(AND($Y$133=Y191)*AND($AB$136&lt;4),AA193)))</f>
        <v>0</v>
      </c>
      <c r="AG191" s="47" t="b">
        <f>IF(AND($Y$133=Y191)*AND($AB$136&lt;=12,$AB$136&gt;=4),AB192,IF(AND($Y$133=Y191)*AND($AB$136&gt;12),AB191,IF(AND($Y$133=Y191)*AND($AB$136&lt;4),AB193)))</f>
        <v>0</v>
      </c>
      <c r="AH191" s="47"/>
      <c r="AI191" s="26"/>
      <c r="AJ191" s="85" t="s">
        <v>81</v>
      </c>
      <c r="AK191" s="106" t="s">
        <v>56</v>
      </c>
      <c r="AL191" s="145">
        <v>10</v>
      </c>
      <c r="AM191" s="146">
        <v>1.1000000000000001</v>
      </c>
      <c r="AN191" s="47"/>
      <c r="AO191" s="47"/>
      <c r="AP191" s="47"/>
      <c r="AQ191" s="47" t="b">
        <f>IF(AND($Y$133=AJ191)*AND($AM$136&lt;=12,$AM$136&gt;=4),AL192,IF(AND($Y$133=AJ191)*AND($AM$136&gt;12),AL191,IF(AND($Y$133=AJ191)*AND($AM$136&lt;4),AL193)))</f>
        <v>0</v>
      </c>
      <c r="AR191" s="47" t="b">
        <f>IF(AND($Y$133=AJ191)*AND($AM$136&lt;=12,$AM$136&gt;=4),AM192,IF(AND($Y$133=AJ191)*AND($AM$136&gt;12),AM191,IF(AND($Y$133=AJ191)*AND($AM$136&lt;4),AM193)))</f>
        <v>0</v>
      </c>
      <c r="AS191" s="26"/>
      <c r="AT191" s="85" t="s">
        <v>81</v>
      </c>
      <c r="AU191" s="106" t="s">
        <v>56</v>
      </c>
      <c r="AV191" s="145">
        <v>10</v>
      </c>
      <c r="AW191" s="146">
        <v>1.1000000000000001</v>
      </c>
      <c r="AX191" s="47"/>
      <c r="AY191" s="47" t="b">
        <f>IF(AND($Y$133=AT191)*AND($AW$136&lt;=12,$AW$136&gt;=4),AV192,IF(AND($Y$133=AT191)*AND($AW$136&gt;12),AV191,IF(AND($Y$133=AT191)*AND($AW$136&lt;4),AV193)))</f>
        <v>0</v>
      </c>
      <c r="AZ191" s="47" t="b">
        <f>IF(AND($Y$133=AT191)*AND($AW$136&lt;=12,$AW$136&gt;=4),AW192,IF(AND($Y$133=AT191)*AND($AW$136&gt;12),AW191,IF(AND($Y$133=AT191)*AND($AW$136&lt;4),AW193)))</f>
        <v>0</v>
      </c>
      <c r="BA191" s="47">
        <f>IF(AY191=FALSE,0,IF(AY191=3,3,IF(AY191=12,12)))</f>
        <v>0</v>
      </c>
      <c r="BB191" s="47"/>
      <c r="BC191" s="26"/>
      <c r="BD191" s="26"/>
      <c r="BE191" s="26"/>
      <c r="BF191" s="26"/>
      <c r="BG191" s="26"/>
      <c r="BH191" s="26"/>
      <c r="BI191" s="26"/>
      <c r="BJ191" s="26"/>
      <c r="BK191" s="26"/>
      <c r="BL191" s="85" t="s">
        <v>81</v>
      </c>
      <c r="BM191" s="106" t="s">
        <v>56</v>
      </c>
      <c r="BN191" s="145">
        <v>10</v>
      </c>
      <c r="BO191" s="146">
        <v>1.1000000000000001</v>
      </c>
      <c r="BP191" s="47"/>
      <c r="BQ191" s="47" t="b">
        <f>IF(AND($Y$133=BL191)*AND($BO$136&lt;=12,$BO$136&gt;=4),BN192,IF(AND($Y$133=BL191)*AND($BO$136&gt;12),BN191,IF(AND($Y$133=BL191)*AND($BO$136&lt;4),BN193)))</f>
        <v>0</v>
      </c>
      <c r="BR191" s="45" t="b">
        <f>IF(AND($Y$133=BL191)*AND($BO$136&lt;=12,$BO$136&gt;=4),BO192,IF(AND($Y$133=BL191)*AND($BO$136&gt;12),BO191,IF(AND($Y$133=BL191)*AND($BO$136&lt;4),BO193)))</f>
        <v>0</v>
      </c>
      <c r="BS191" s="45"/>
      <c r="BT191" s="45"/>
    </row>
    <row r="192" spans="25:72" ht="15" hidden="1" customHeight="1" x14ac:dyDescent="0.25">
      <c r="Y192" s="85"/>
      <c r="Z192" s="106" t="s">
        <v>57</v>
      </c>
      <c r="AA192" s="145">
        <v>3</v>
      </c>
      <c r="AB192" s="146">
        <v>0.21</v>
      </c>
      <c r="AC192" s="47"/>
      <c r="AD192" s="47"/>
      <c r="AE192" s="47"/>
      <c r="AF192" s="47"/>
      <c r="AG192" s="47"/>
      <c r="AH192" s="47"/>
      <c r="AI192" s="26"/>
      <c r="AJ192" s="85"/>
      <c r="AK192" s="106" t="s">
        <v>57</v>
      </c>
      <c r="AL192" s="145">
        <v>3</v>
      </c>
      <c r="AM192" s="146">
        <v>0.21</v>
      </c>
      <c r="AN192" s="47"/>
      <c r="AO192" s="47"/>
      <c r="AP192" s="47"/>
      <c r="AQ192" s="47"/>
      <c r="AR192" s="47"/>
      <c r="AS192" s="26"/>
      <c r="AT192" s="85"/>
      <c r="AU192" s="106" t="s">
        <v>57</v>
      </c>
      <c r="AV192" s="145">
        <v>3</v>
      </c>
      <c r="AW192" s="146">
        <v>0.21</v>
      </c>
      <c r="AX192" s="47"/>
      <c r="AY192" s="47"/>
      <c r="AZ192" s="47"/>
      <c r="BA192" s="47"/>
      <c r="BB192" s="47"/>
      <c r="BC192" s="26"/>
      <c r="BD192" s="26"/>
      <c r="BE192" s="26"/>
      <c r="BF192" s="26"/>
      <c r="BG192" s="26"/>
      <c r="BH192" s="26"/>
      <c r="BI192" s="26"/>
      <c r="BJ192" s="26"/>
      <c r="BK192" s="26"/>
      <c r="BL192" s="85"/>
      <c r="BM192" s="106" t="s">
        <v>57</v>
      </c>
      <c r="BN192" s="145">
        <v>3</v>
      </c>
      <c r="BO192" s="146">
        <v>0.21</v>
      </c>
      <c r="BP192" s="47"/>
      <c r="BQ192" s="47"/>
      <c r="BR192" s="45"/>
      <c r="BS192" s="45"/>
      <c r="BT192" s="45"/>
    </row>
    <row r="193" spans="25:72" ht="15" hidden="1" customHeight="1" x14ac:dyDescent="0.25">
      <c r="Y193" s="85"/>
      <c r="Z193" s="106" t="s">
        <v>59</v>
      </c>
      <c r="AA193" s="145">
        <v>0</v>
      </c>
      <c r="AB193" s="146">
        <v>0</v>
      </c>
      <c r="AC193" s="47"/>
      <c r="AD193" s="47"/>
      <c r="AE193" s="47"/>
      <c r="AF193" s="47"/>
      <c r="AG193" s="47"/>
      <c r="AH193" s="47"/>
      <c r="AI193" s="26"/>
      <c r="AJ193" s="85"/>
      <c r="AK193" s="106" t="s">
        <v>59</v>
      </c>
      <c r="AL193" s="145">
        <v>0</v>
      </c>
      <c r="AM193" s="146">
        <v>0</v>
      </c>
      <c r="AN193" s="47"/>
      <c r="AO193" s="47"/>
      <c r="AP193" s="47"/>
      <c r="AQ193" s="47"/>
      <c r="AR193" s="47"/>
      <c r="AS193" s="26"/>
      <c r="AT193" s="85"/>
      <c r="AU193" s="106" t="s">
        <v>59</v>
      </c>
      <c r="AV193" s="145">
        <v>0</v>
      </c>
      <c r="AW193" s="146">
        <v>0</v>
      </c>
      <c r="AX193" s="47"/>
      <c r="AY193" s="47"/>
      <c r="AZ193" s="47"/>
      <c r="BA193" s="47"/>
      <c r="BB193" s="47"/>
      <c r="BC193" s="26"/>
      <c r="BD193" s="26"/>
      <c r="BE193" s="26"/>
      <c r="BF193" s="26"/>
      <c r="BG193" s="26"/>
      <c r="BH193" s="26"/>
      <c r="BI193" s="26"/>
      <c r="BJ193" s="26"/>
      <c r="BK193" s="26"/>
      <c r="BL193" s="85"/>
      <c r="BM193" s="106" t="s">
        <v>59</v>
      </c>
      <c r="BN193" s="145">
        <v>0</v>
      </c>
      <c r="BO193" s="146">
        <v>0</v>
      </c>
      <c r="BP193" s="47"/>
      <c r="BQ193" s="47"/>
      <c r="BR193" s="45"/>
      <c r="BS193" s="45"/>
      <c r="BT193" s="45"/>
    </row>
    <row r="194" spans="25:72" ht="15" hidden="1" customHeight="1" x14ac:dyDescent="0.25">
      <c r="Y194" s="85" t="s">
        <v>52</v>
      </c>
      <c r="Z194" s="106" t="s">
        <v>56</v>
      </c>
      <c r="AA194" s="145">
        <v>10</v>
      </c>
      <c r="AB194" s="146">
        <v>1.1000000000000001</v>
      </c>
      <c r="AC194" s="47"/>
      <c r="AD194" s="47"/>
      <c r="AE194" s="47"/>
      <c r="AF194" s="47" t="b">
        <f>IF(AND($Y$133=Y194)*AND($AB$136&lt;=12,$AB$136&gt;=4),AA195,IF(AND($Y$133=Y194)*AND($AB$136&gt;12),AA194,IF(AND($Y$133=Y194)*AND($AB$136&lt;4),AA196)))</f>
        <v>0</v>
      </c>
      <c r="AG194" s="47" t="b">
        <f>IF(AND($Y$133=Y194)*AND($AB$136&lt;=12,$AB$136&gt;=4),AB195,IF(AND($Y$133=Y194)*AND($AB$136&gt;12),AB194,IF(AND($Y$133=Y194)*AND($AB$136&lt;4),AB196)))</f>
        <v>0</v>
      </c>
      <c r="AH194" s="47"/>
      <c r="AI194" s="26"/>
      <c r="AJ194" s="85" t="s">
        <v>52</v>
      </c>
      <c r="AK194" s="106" t="s">
        <v>56</v>
      </c>
      <c r="AL194" s="145">
        <v>10</v>
      </c>
      <c r="AM194" s="146">
        <v>1.1000000000000001</v>
      </c>
      <c r="AN194" s="47"/>
      <c r="AO194" s="47"/>
      <c r="AP194" s="47"/>
      <c r="AQ194" s="47" t="b">
        <f>IF(AND($Y$133=AJ194)*AND($AM$136&lt;=12,$AM$136&gt;=4),AL195,IF(AND($Y$133=AJ194)*AND($AM$136&gt;12),AL194,IF(AND($Y$133=AJ194)*AND($AM$136&lt;4),AL196)))</f>
        <v>0</v>
      </c>
      <c r="AR194" s="47" t="b">
        <f>IF(AND($Y$133=AJ194)*AND($AM$136&lt;=12,$AM$136&gt;=4),AM195,IF(AND($Y$133=AJ194)*AND($AM$136&gt;12),AM194,IF(AND($Y$133=AJ194)*AND($AM$136&lt;4),AM196)))</f>
        <v>0</v>
      </c>
      <c r="AS194" s="26"/>
      <c r="AT194" s="85" t="s">
        <v>52</v>
      </c>
      <c r="AU194" s="106" t="s">
        <v>56</v>
      </c>
      <c r="AV194" s="145">
        <v>10</v>
      </c>
      <c r="AW194" s="146">
        <v>1.1000000000000001</v>
      </c>
      <c r="AX194" s="47"/>
      <c r="AY194" s="47" t="b">
        <f>IF(AND($Y$133=AT194)*AND($AW$136&lt;=12,$AW$136&gt;=4),AV195,IF(AND($Y$133=AT194)*AND($AW$136&gt;12),AV194,IF(AND($Y$133=AT194)*AND($AW$136&lt;4),AV196)))</f>
        <v>0</v>
      </c>
      <c r="AZ194" s="47" t="b">
        <f>IF(AND($Y$133=AT194)*AND($AW$136&lt;=12,$AW$136&gt;=4),AW195,IF(AND($Y$133=AT194)*AND($AW$136&gt;12),AW194,IF(AND($Y$133=AT194)*AND($AW$136&lt;4),AW196)))</f>
        <v>0</v>
      </c>
      <c r="BA194" s="47">
        <f>IF(AY194=FALSE,0,IF(AY194=3,3,IF(AY194=12,12)))</f>
        <v>0</v>
      </c>
      <c r="BB194" s="47"/>
      <c r="BC194" s="26"/>
      <c r="BD194" s="26"/>
      <c r="BE194" s="26"/>
      <c r="BF194" s="26"/>
      <c r="BG194" s="26"/>
      <c r="BH194" s="26"/>
      <c r="BI194" s="26"/>
      <c r="BJ194" s="26"/>
      <c r="BK194" s="26"/>
      <c r="BL194" s="85" t="s">
        <v>52</v>
      </c>
      <c r="BM194" s="106" t="s">
        <v>56</v>
      </c>
      <c r="BN194" s="145">
        <v>10</v>
      </c>
      <c r="BO194" s="146">
        <v>1.1000000000000001</v>
      </c>
      <c r="BP194" s="47"/>
      <c r="BQ194" s="47" t="b">
        <f>IF(AND($Y$133=BL194)*AND($BO$136&lt;=12,$BO$136&gt;=4),BN195,IF(AND($Y$133=BL194)*AND($BO$136&gt;12),BN194,IF(AND($Y$133=BL194)*AND($BO$136&lt;4),BN196)))</f>
        <v>0</v>
      </c>
      <c r="BR194" s="45" t="b">
        <f>IF(AND($Y$133=BL194)*AND($BO$136&lt;=12,$BO$136&gt;=4),BO195,IF(AND($Y$133=BL194)*AND($BO$136&gt;12),BO194,IF(AND($Y$133=BL194)*AND($BO$136&lt;4),BO196)))</f>
        <v>0</v>
      </c>
      <c r="BS194" s="45"/>
      <c r="BT194" s="45"/>
    </row>
    <row r="195" spans="25:72" ht="15" hidden="1" customHeight="1" x14ac:dyDescent="0.25">
      <c r="Y195" s="85"/>
      <c r="Z195" s="106" t="s">
        <v>57</v>
      </c>
      <c r="AA195" s="145">
        <v>3</v>
      </c>
      <c r="AB195" s="146">
        <v>0.21</v>
      </c>
      <c r="AC195" s="47"/>
      <c r="AD195" s="47"/>
      <c r="AE195" s="47"/>
      <c r="AF195" s="47"/>
      <c r="AG195" s="47"/>
      <c r="AH195" s="47"/>
      <c r="AI195" s="26"/>
      <c r="AJ195" s="85"/>
      <c r="AK195" s="106" t="s">
        <v>57</v>
      </c>
      <c r="AL195" s="145">
        <v>3</v>
      </c>
      <c r="AM195" s="146">
        <v>0.21</v>
      </c>
      <c r="AN195" s="47"/>
      <c r="AO195" s="47"/>
      <c r="AP195" s="47"/>
      <c r="AQ195" s="47"/>
      <c r="AR195" s="47"/>
      <c r="AS195" s="26"/>
      <c r="AT195" s="85"/>
      <c r="AU195" s="106" t="s">
        <v>57</v>
      </c>
      <c r="AV195" s="145">
        <v>3</v>
      </c>
      <c r="AW195" s="146">
        <v>0.21</v>
      </c>
      <c r="AX195" s="47"/>
      <c r="AY195" s="47"/>
      <c r="AZ195" s="47"/>
      <c r="BA195" s="47"/>
      <c r="BB195" s="47"/>
      <c r="BC195" s="26"/>
      <c r="BD195" s="26"/>
      <c r="BE195" s="26"/>
      <c r="BF195" s="26"/>
      <c r="BG195" s="26"/>
      <c r="BH195" s="26"/>
      <c r="BI195" s="26"/>
      <c r="BJ195" s="26"/>
      <c r="BK195" s="26"/>
      <c r="BL195" s="85"/>
      <c r="BM195" s="106" t="s">
        <v>57</v>
      </c>
      <c r="BN195" s="145">
        <v>3</v>
      </c>
      <c r="BO195" s="146">
        <v>0.21</v>
      </c>
      <c r="BP195" s="47"/>
      <c r="BQ195" s="47"/>
      <c r="BR195" s="45"/>
      <c r="BS195" s="45"/>
      <c r="BT195" s="45"/>
    </row>
    <row r="196" spans="25:72" ht="15" hidden="1" customHeight="1" x14ac:dyDescent="0.25">
      <c r="Y196" s="85"/>
      <c r="Z196" s="106" t="s">
        <v>59</v>
      </c>
      <c r="AA196" s="145">
        <v>0</v>
      </c>
      <c r="AB196" s="146">
        <v>0</v>
      </c>
      <c r="AC196" s="47"/>
      <c r="AD196" s="47"/>
      <c r="AE196" s="47"/>
      <c r="AF196" s="47"/>
      <c r="AG196" s="47"/>
      <c r="AH196" s="47"/>
      <c r="AI196" s="26"/>
      <c r="AJ196" s="85"/>
      <c r="AK196" s="106" t="s">
        <v>59</v>
      </c>
      <c r="AL196" s="145">
        <v>0</v>
      </c>
      <c r="AM196" s="146">
        <v>0</v>
      </c>
      <c r="AN196" s="47"/>
      <c r="AO196" s="47"/>
      <c r="AP196" s="47"/>
      <c r="AQ196" s="47"/>
      <c r="AR196" s="47"/>
      <c r="AS196" s="26"/>
      <c r="AT196" s="85"/>
      <c r="AU196" s="106" t="s">
        <v>59</v>
      </c>
      <c r="AV196" s="145">
        <v>0</v>
      </c>
      <c r="AW196" s="146">
        <v>0</v>
      </c>
      <c r="AX196" s="47"/>
      <c r="AY196" s="47"/>
      <c r="AZ196" s="47"/>
      <c r="BA196" s="47"/>
      <c r="BB196" s="47"/>
      <c r="BC196" s="26"/>
      <c r="BD196" s="26"/>
      <c r="BE196" s="26"/>
      <c r="BF196" s="26"/>
      <c r="BG196" s="26"/>
      <c r="BH196" s="26"/>
      <c r="BI196" s="26"/>
      <c r="BJ196" s="26"/>
      <c r="BK196" s="26"/>
      <c r="BL196" s="85"/>
      <c r="BM196" s="106" t="s">
        <v>59</v>
      </c>
      <c r="BN196" s="145">
        <v>0</v>
      </c>
      <c r="BO196" s="146">
        <v>0</v>
      </c>
      <c r="BP196" s="47"/>
      <c r="BQ196" s="47"/>
      <c r="BR196" s="45"/>
      <c r="BS196" s="45"/>
      <c r="BT196" s="45"/>
    </row>
    <row r="197" spans="25:72" ht="15" hidden="1" customHeight="1" x14ac:dyDescent="0.25">
      <c r="Y197" s="85" t="s">
        <v>63</v>
      </c>
      <c r="Z197" s="106" t="s">
        <v>56</v>
      </c>
      <c r="AA197" s="145">
        <v>8</v>
      </c>
      <c r="AB197" s="146">
        <v>0.88</v>
      </c>
      <c r="AC197" s="47"/>
      <c r="AD197" s="47"/>
      <c r="AE197" s="47"/>
      <c r="AF197" s="47" t="b">
        <f>IF(AND($Y$133=Y197)*AND($AB$136&lt;=12,$AB$136&gt;=4),AA198,IF(AND($Y$133=Y197)*AND($AB$136&gt;12),AA197,IF(AND($Y$133=Y197)*AND($AB$136&lt;4),AA199)))</f>
        <v>0</v>
      </c>
      <c r="AG197" s="47" t="b">
        <f>IF(AND($Y$133=Y197)*AND($AB$136&lt;=12,$AB$136&gt;=4),AB198,IF(AND($Y$133=Y197)*AND($AB$136&gt;12),AB197,IF(AND($Y$133=Y197)*AND($AB$136&lt;4),AB199)))</f>
        <v>0</v>
      </c>
      <c r="AH197" s="47"/>
      <c r="AI197" s="26"/>
      <c r="AJ197" s="85" t="s">
        <v>63</v>
      </c>
      <c r="AK197" s="106" t="s">
        <v>56</v>
      </c>
      <c r="AL197" s="145">
        <v>8</v>
      </c>
      <c r="AM197" s="146">
        <v>0.88</v>
      </c>
      <c r="AN197" s="47"/>
      <c r="AO197" s="47"/>
      <c r="AP197" s="47"/>
      <c r="AQ197" s="47" t="b">
        <f>IF(AND($Y$133=AJ197)*AND($AM$136&lt;=12,$AM$136&gt;=4),AL198,IF(AND($Y$133=AJ197)*AND($AM$136&gt;12),AL197,IF(AND($Y$133=AJ197)*AND($AM$136&lt;4),AL199)))</f>
        <v>0</v>
      </c>
      <c r="AR197" s="47" t="b">
        <f>IF(AND($Y$133=AJ197)*AND($AM$136&lt;=12,$AM$136&gt;=4),AM198,IF(AND($Y$133=AJ197)*AND($AM$136&gt;12),AM197,IF(AND($Y$133=AJ197)*AND($AM$136&lt;4),AM199)))</f>
        <v>0</v>
      </c>
      <c r="AS197" s="26"/>
      <c r="AT197" s="85" t="s">
        <v>63</v>
      </c>
      <c r="AU197" s="106" t="s">
        <v>56</v>
      </c>
      <c r="AV197" s="145">
        <v>8</v>
      </c>
      <c r="AW197" s="146">
        <v>0.88</v>
      </c>
      <c r="AX197" s="47"/>
      <c r="AY197" s="47" t="b">
        <f>IF(AND($Y$133=AT197)*AND($AW$136&lt;=12,$AW$136&gt;=4),AV198,IF(AND($Y$133=AT197)*AND($AW$136&gt;12),AV197,IF(AND($Y$133=AT197)*AND($AW$136&lt;4),AV199)))</f>
        <v>0</v>
      </c>
      <c r="AZ197" s="47" t="b">
        <f>IF(AND($Y$133=AT197)*AND($AW$136&lt;=12,$AW$136&gt;=4),AW198,IF(AND($Y$133=AT197)*AND($AW$136&gt;12),AW197,IF(AND($Y$133=AT197)*AND($AW$136&lt;4),AW199)))</f>
        <v>0</v>
      </c>
      <c r="BA197" s="47">
        <f>IF(AY197=FALSE,0,IF(AY197=3,3,IF(AY197=12,12)))</f>
        <v>0</v>
      </c>
      <c r="BB197" s="47"/>
      <c r="BC197" s="26"/>
      <c r="BD197" s="26"/>
      <c r="BE197" s="26"/>
      <c r="BF197" s="26"/>
      <c r="BG197" s="26"/>
      <c r="BH197" s="26"/>
      <c r="BI197" s="26"/>
      <c r="BJ197" s="26"/>
      <c r="BK197" s="26"/>
      <c r="BL197" s="85" t="s">
        <v>63</v>
      </c>
      <c r="BM197" s="106" t="s">
        <v>56</v>
      </c>
      <c r="BN197" s="145">
        <v>8</v>
      </c>
      <c r="BO197" s="146">
        <v>0.88</v>
      </c>
      <c r="BP197" s="47"/>
      <c r="BQ197" s="47" t="b">
        <f>IF(AND($Y$133=BL197)*AND($BO$136&lt;=12,$BO$136&gt;=4),BN198,IF(AND($Y$133=BL197)*AND($BO$136&gt;12),BN197,IF(AND($Y$133=BL197)*AND($BO$136&lt;4),BN199)))</f>
        <v>0</v>
      </c>
      <c r="BR197" s="45" t="b">
        <f>IF(AND($Y$133=BL197)*AND($BO$136&lt;=12,$BO$136&gt;=4),BO198,IF(AND($Y$133=BL197)*AND($BO$136&gt;12),BO197,IF(AND($Y$133=BL197)*AND($BO$136&lt;4),BO199)))</f>
        <v>0</v>
      </c>
      <c r="BS197" s="45"/>
      <c r="BT197" s="45"/>
    </row>
    <row r="198" spans="25:72" ht="15" hidden="1" customHeight="1" x14ac:dyDescent="0.25">
      <c r="Y198" s="85"/>
      <c r="Z198" s="106" t="s">
        <v>57</v>
      </c>
      <c r="AA198" s="145">
        <v>3</v>
      </c>
      <c r="AB198" s="146">
        <v>0.21</v>
      </c>
      <c r="AC198" s="47"/>
      <c r="AD198" s="47"/>
      <c r="AE198" s="47"/>
      <c r="AF198" s="47"/>
      <c r="AG198" s="47"/>
      <c r="AH198" s="47"/>
      <c r="AI198" s="26"/>
      <c r="AJ198" s="85"/>
      <c r="AK198" s="106" t="s">
        <v>57</v>
      </c>
      <c r="AL198" s="145">
        <v>3</v>
      </c>
      <c r="AM198" s="146">
        <v>0.21</v>
      </c>
      <c r="AN198" s="47"/>
      <c r="AO198" s="47"/>
      <c r="AP198" s="47"/>
      <c r="AQ198" s="47"/>
      <c r="AR198" s="47"/>
      <c r="AS198" s="26"/>
      <c r="AT198" s="85"/>
      <c r="AU198" s="106" t="s">
        <v>57</v>
      </c>
      <c r="AV198" s="145">
        <v>3</v>
      </c>
      <c r="AW198" s="146">
        <v>0.21</v>
      </c>
      <c r="AX198" s="47"/>
      <c r="AY198" s="47"/>
      <c r="AZ198" s="47"/>
      <c r="BA198" s="47"/>
      <c r="BB198" s="47"/>
      <c r="BC198" s="26"/>
      <c r="BD198" s="26"/>
      <c r="BE198" s="26"/>
      <c r="BF198" s="26"/>
      <c r="BG198" s="26"/>
      <c r="BH198" s="26"/>
      <c r="BI198" s="26"/>
      <c r="BJ198" s="26"/>
      <c r="BK198" s="26"/>
      <c r="BL198" s="85"/>
      <c r="BM198" s="106" t="s">
        <v>57</v>
      </c>
      <c r="BN198" s="145">
        <v>3</v>
      </c>
      <c r="BO198" s="146">
        <v>0.21</v>
      </c>
      <c r="BP198" s="47"/>
      <c r="BQ198" s="47"/>
      <c r="BR198" s="45"/>
      <c r="BS198" s="45"/>
      <c r="BT198" s="45"/>
    </row>
    <row r="199" spans="25:72" ht="15" hidden="1" customHeight="1" x14ac:dyDescent="0.25">
      <c r="Y199" s="85"/>
      <c r="Z199" s="106" t="s">
        <v>59</v>
      </c>
      <c r="AA199" s="145">
        <v>0</v>
      </c>
      <c r="AB199" s="146">
        <v>0</v>
      </c>
      <c r="AC199" s="47"/>
      <c r="AD199" s="47"/>
      <c r="AE199" s="47"/>
      <c r="AF199" s="47"/>
      <c r="AG199" s="47"/>
      <c r="AH199" s="47"/>
      <c r="AI199" s="26"/>
      <c r="AJ199" s="85"/>
      <c r="AK199" s="106" t="s">
        <v>59</v>
      </c>
      <c r="AL199" s="145">
        <v>0</v>
      </c>
      <c r="AM199" s="146">
        <v>0</v>
      </c>
      <c r="AN199" s="47"/>
      <c r="AO199" s="47"/>
      <c r="AP199" s="47"/>
      <c r="AQ199" s="47"/>
      <c r="AR199" s="47"/>
      <c r="AS199" s="26"/>
      <c r="AT199" s="85"/>
      <c r="AU199" s="106" t="s">
        <v>59</v>
      </c>
      <c r="AV199" s="145">
        <v>0</v>
      </c>
      <c r="AW199" s="146">
        <v>0</v>
      </c>
      <c r="AX199" s="47"/>
      <c r="AY199" s="47"/>
      <c r="AZ199" s="47"/>
      <c r="BA199" s="47"/>
      <c r="BB199" s="47"/>
      <c r="BC199" s="26"/>
      <c r="BD199" s="26"/>
      <c r="BE199" s="26"/>
      <c r="BF199" s="26"/>
      <c r="BG199" s="26"/>
      <c r="BH199" s="26"/>
      <c r="BI199" s="26"/>
      <c r="BJ199" s="26"/>
      <c r="BK199" s="26"/>
      <c r="BL199" s="85"/>
      <c r="BM199" s="106" t="s">
        <v>59</v>
      </c>
      <c r="BN199" s="145">
        <v>0</v>
      </c>
      <c r="BO199" s="146">
        <v>0</v>
      </c>
      <c r="BP199" s="47"/>
      <c r="BQ199" s="47"/>
      <c r="BR199" s="45"/>
      <c r="BS199" s="45"/>
      <c r="BT199" s="45"/>
    </row>
    <row r="200" spans="25:72" ht="15" hidden="1" customHeight="1" x14ac:dyDescent="0.25">
      <c r="Y200" s="85" t="s">
        <v>82</v>
      </c>
      <c r="Z200" s="106" t="s">
        <v>56</v>
      </c>
      <c r="AA200" s="145">
        <v>8</v>
      </c>
      <c r="AB200" s="146">
        <v>0.88</v>
      </c>
      <c r="AC200" s="47"/>
      <c r="AD200" s="47"/>
      <c r="AE200" s="47"/>
      <c r="AF200" s="47" t="b">
        <f>IF(AND($Y$133=Y200)*AND($AB$136&lt;=15,$AB$136&gt;=2),AA201,IF(AND($Y$133=Y200)*AND($AB$136&gt;15),AA200,IF(AND($Y$133=Y200)*AND($AB$136&lt;2),AA202)))</f>
        <v>0</v>
      </c>
      <c r="AG200" s="47" t="b">
        <f>IF(AND($Y$133=Y200)*AND($AB$136&lt;=15,$AB$136&gt;=2),AB201,IF(AND($Y$133=Y200)*AND($AB$136&gt;15),AB200,IF(AND($Y$133=Y200)*AND($AB$136&lt;2),AB202)))</f>
        <v>0</v>
      </c>
      <c r="AH200" s="47"/>
      <c r="AI200" s="26"/>
      <c r="AJ200" s="85" t="s">
        <v>82</v>
      </c>
      <c r="AK200" s="106" t="s">
        <v>56</v>
      </c>
      <c r="AL200" s="145">
        <v>8</v>
      </c>
      <c r="AM200" s="146">
        <v>0.88</v>
      </c>
      <c r="AN200" s="47"/>
      <c r="AO200" s="47"/>
      <c r="AP200" s="47"/>
      <c r="AQ200" s="47" t="b">
        <f>IF(AND($Y$133=AJ200)*AND($AM$136&lt;=15,$AM$136&gt;=2),AL201,IF(AND($Y$133=AJ200)*AND($AM$136&gt;15),AL200,IF(AND($Y$133=AJ200)*AND($AM$136&lt;2),AL202)))</f>
        <v>0</v>
      </c>
      <c r="AR200" s="47" t="b">
        <f>IF(AND($Y$133=AJ200)*AND($AM$136&lt;=12,$AM$136&gt;=4),AM201,IF(AND($Y$133=AJ200)*AND($AM$136&gt;12),AM200,IF(AND($Y$133=AJ200)*AND($AM$136&lt;4),AM202)))</f>
        <v>0</v>
      </c>
      <c r="AS200" s="26"/>
      <c r="AT200" s="85" t="s">
        <v>82</v>
      </c>
      <c r="AU200" s="106" t="s">
        <v>56</v>
      </c>
      <c r="AV200" s="145">
        <v>8</v>
      </c>
      <c r="AW200" s="146">
        <v>0.88</v>
      </c>
      <c r="AX200" s="47"/>
      <c r="AY200" s="47" t="b">
        <f>IF(AND($Y$133=AT200)*AND($AW$136&lt;=15,$AW$136&gt;=2),AV201,IF(AND($Y$133=AT200)*AND($AW$136&gt;15),AV200,IF(AND($Y$133=AT200)*AND($AW$136&lt;2),AV202)))</f>
        <v>0</v>
      </c>
      <c r="AZ200" s="47" t="b">
        <f>IF(AND($Y$133=AT200)*AND($AW$136&lt;=15,$AW$136&gt;=2),AW201,IF(AND($Y$133=AT200)*AND($AW$136&gt;15),AW200,IF(AND($Y$133=AT200)*AND($AW$136&lt;2),AW202)))</f>
        <v>0</v>
      </c>
      <c r="BA200" s="47">
        <f>IF(AY200=FALSE,0,IF(AY200=3,3,IF(AY200=12,12)))</f>
        <v>0</v>
      </c>
      <c r="BB200" s="47"/>
      <c r="BC200" s="26"/>
      <c r="BD200" s="26"/>
      <c r="BE200" s="26"/>
      <c r="BF200" s="26"/>
      <c r="BG200" s="26"/>
      <c r="BH200" s="26"/>
      <c r="BI200" s="26"/>
      <c r="BJ200" s="26"/>
      <c r="BK200" s="26"/>
      <c r="BL200" s="85" t="s">
        <v>82</v>
      </c>
      <c r="BM200" s="106" t="s">
        <v>56</v>
      </c>
      <c r="BN200" s="145">
        <v>8</v>
      </c>
      <c r="BO200" s="146">
        <v>0.88</v>
      </c>
      <c r="BP200" s="47"/>
      <c r="BQ200" s="47" t="b">
        <f>IF(AND($Y$133=BL200)*AND($BO$136&lt;=15,$BO$136&gt;=2),BN201,IF(AND($Y$133=BL200)*AND($BO$136&gt;15),BN200,IF(AND($Y$133=BL200)*AND($BO$136&lt;2),BN202)))</f>
        <v>0</v>
      </c>
      <c r="BR200" s="45" t="b">
        <f>IF(AND($Y$133=BL200)*AND($BO$136&lt;=15,$BO$136&gt;=2),BO201,IF(AND($Y$133=BL200)*AND($BO$136&gt;15),BO200,IF(AND($Y$133=BL200)*AND($BO$136&lt;2),BO202)))</f>
        <v>0</v>
      </c>
      <c r="BS200" s="45"/>
      <c r="BT200" s="45"/>
    </row>
    <row r="201" spans="25:72" ht="15" hidden="1" customHeight="1" x14ac:dyDescent="0.25">
      <c r="Y201" s="85"/>
      <c r="Z201" s="106" t="s">
        <v>94</v>
      </c>
      <c r="AA201" s="145">
        <v>3</v>
      </c>
      <c r="AB201" s="146">
        <v>0.21</v>
      </c>
      <c r="AC201" s="47"/>
      <c r="AD201" s="47"/>
      <c r="AE201" s="47"/>
      <c r="AF201" s="47"/>
      <c r="AG201" s="47"/>
      <c r="AH201" s="47"/>
      <c r="AI201" s="26"/>
      <c r="AJ201" s="85"/>
      <c r="AK201" s="106" t="s">
        <v>94</v>
      </c>
      <c r="AL201" s="145">
        <v>3</v>
      </c>
      <c r="AM201" s="146">
        <v>0.21</v>
      </c>
      <c r="AN201" s="47"/>
      <c r="AO201" s="47"/>
      <c r="AP201" s="47"/>
      <c r="AQ201" s="47"/>
      <c r="AR201" s="47"/>
      <c r="AS201" s="26"/>
      <c r="AT201" s="85"/>
      <c r="AU201" s="106" t="s">
        <v>94</v>
      </c>
      <c r="AV201" s="145">
        <v>3</v>
      </c>
      <c r="AW201" s="146">
        <v>0.21</v>
      </c>
      <c r="AX201" s="47"/>
      <c r="AY201" s="47"/>
      <c r="AZ201" s="47"/>
      <c r="BA201" s="47"/>
      <c r="BB201" s="47"/>
      <c r="BC201" s="26"/>
      <c r="BD201" s="26"/>
      <c r="BE201" s="26"/>
      <c r="BF201" s="26"/>
      <c r="BG201" s="26"/>
      <c r="BH201" s="26"/>
      <c r="BI201" s="26"/>
      <c r="BJ201" s="26"/>
      <c r="BK201" s="26"/>
      <c r="BL201" s="85"/>
      <c r="BM201" s="106" t="s">
        <v>94</v>
      </c>
      <c r="BN201" s="145">
        <v>3</v>
      </c>
      <c r="BO201" s="146">
        <v>0.21</v>
      </c>
      <c r="BP201" s="47"/>
      <c r="BQ201" s="47"/>
      <c r="BR201" s="45"/>
      <c r="BS201" s="45"/>
      <c r="BT201" s="45"/>
    </row>
    <row r="202" spans="25:72" ht="15" hidden="1" customHeight="1" x14ac:dyDescent="0.25">
      <c r="Y202" s="85"/>
      <c r="Z202" s="106" t="s">
        <v>60</v>
      </c>
      <c r="AA202" s="145">
        <v>0</v>
      </c>
      <c r="AB202" s="146">
        <v>0</v>
      </c>
      <c r="AC202" s="47"/>
      <c r="AD202" s="47"/>
      <c r="AE202" s="47"/>
      <c r="AF202" s="47"/>
      <c r="AG202" s="47"/>
      <c r="AH202" s="47"/>
      <c r="AI202" s="26"/>
      <c r="AJ202" s="85"/>
      <c r="AK202" s="106" t="s">
        <v>60</v>
      </c>
      <c r="AL202" s="145">
        <v>0</v>
      </c>
      <c r="AM202" s="146">
        <v>0</v>
      </c>
      <c r="AN202" s="47"/>
      <c r="AO202" s="47"/>
      <c r="AP202" s="47"/>
      <c r="AQ202" s="47"/>
      <c r="AR202" s="47"/>
      <c r="AS202" s="26"/>
      <c r="AT202" s="85"/>
      <c r="AU202" s="106" t="s">
        <v>60</v>
      </c>
      <c r="AV202" s="145">
        <v>0</v>
      </c>
      <c r="AW202" s="146">
        <v>0</v>
      </c>
      <c r="AX202" s="47"/>
      <c r="AY202" s="47"/>
      <c r="AZ202" s="47"/>
      <c r="BA202" s="47"/>
      <c r="BB202" s="47"/>
      <c r="BC202" s="26"/>
      <c r="BD202" s="26"/>
      <c r="BE202" s="26"/>
      <c r="BF202" s="26"/>
      <c r="BG202" s="26"/>
      <c r="BH202" s="26"/>
      <c r="BI202" s="26"/>
      <c r="BJ202" s="26"/>
      <c r="BK202" s="26"/>
      <c r="BL202" s="85"/>
      <c r="BM202" s="106" t="s">
        <v>60</v>
      </c>
      <c r="BN202" s="145">
        <v>0</v>
      </c>
      <c r="BO202" s="146">
        <v>0</v>
      </c>
      <c r="BP202" s="47"/>
      <c r="BQ202" s="47"/>
      <c r="BR202" s="45"/>
      <c r="BS202" s="45"/>
      <c r="BT202" s="45"/>
    </row>
    <row r="203" spans="25:72" ht="15" hidden="1" customHeight="1" x14ac:dyDescent="0.25">
      <c r="Y203" s="85" t="s">
        <v>64</v>
      </c>
      <c r="Z203" s="106" t="s">
        <v>56</v>
      </c>
      <c r="AA203" s="145">
        <v>8</v>
      </c>
      <c r="AB203" s="146">
        <v>0.88</v>
      </c>
      <c r="AC203" s="47"/>
      <c r="AD203" s="47"/>
      <c r="AE203" s="47"/>
      <c r="AF203" s="47" t="b">
        <f>IF(AND($Y$133=Y203)*AND($AB$136&lt;=12,$AB$136&gt;=4),AA204,IF(AND($Y$133=Y203)*AND($AB$136&gt;12),AA203,IF(AND($Y$133=Y203)*AND($AB$136&lt;4),AA205)))</f>
        <v>0</v>
      </c>
      <c r="AG203" s="47" t="b">
        <f>IF(AND($Y$133=Y203)*AND($AB$136&lt;=12,$AB$136&gt;=4),AB204,IF(AND($Y$133=Y203)*AND($AB$136&gt;12),AB203,IF(AND($Y$133=Y203)*AND($AB$136&lt;4),AB205)))</f>
        <v>0</v>
      </c>
      <c r="AH203" s="47"/>
      <c r="AI203" s="26"/>
      <c r="AJ203" s="85" t="s">
        <v>64</v>
      </c>
      <c r="AK203" s="106" t="s">
        <v>56</v>
      </c>
      <c r="AL203" s="145">
        <v>8</v>
      </c>
      <c r="AM203" s="146">
        <v>0.88</v>
      </c>
      <c r="AN203" s="47"/>
      <c r="AO203" s="47"/>
      <c r="AP203" s="47"/>
      <c r="AQ203" s="47" t="b">
        <f>IF(AND($Y$133=AJ203)*AND($AM$136&lt;=12,$AM$136&gt;=4),AL204,IF(AND($Y$133=AJ203)*AND($AM$136&gt;12),AL203,IF(AND($Y$133=AJ203)*AND($AM$136&lt;4),AL205)))</f>
        <v>0</v>
      </c>
      <c r="AR203" s="47" t="b">
        <f>IF(AND($Y$133=AJ203)*AND($AM$136&lt;=12,$AM$136&gt;=4),AM204,IF(AND($Y$133=AJ203)*AND($AM$136&gt;12),AM203,IF(AND($Y$133=AJ203)*AND($AM$136&lt;4),AM205)))</f>
        <v>0</v>
      </c>
      <c r="AS203" s="26"/>
      <c r="AT203" s="85" t="s">
        <v>64</v>
      </c>
      <c r="AU203" s="106" t="s">
        <v>56</v>
      </c>
      <c r="AV203" s="145">
        <v>8</v>
      </c>
      <c r="AW203" s="146">
        <v>0.88</v>
      </c>
      <c r="AX203" s="47"/>
      <c r="AY203" s="47" t="b">
        <f>IF(AND($Y$133=AT203)*AND($AW$136&lt;=12,$AW$136&gt;=4),AV204,IF(AND($Y$133=AT203)*AND($AW$136&gt;12),AV203,IF(AND($Y$133=AT203)*AND($AW$136&lt;4),AV205)))</f>
        <v>0</v>
      </c>
      <c r="AZ203" s="47" t="b">
        <f>IF(AND($Y$133=AT203)*AND($AW$136&lt;=12,$AW$136&gt;=4),AW204,IF(AND($Y$133=AT203)*AND($AW$136&gt;12),AW203,IF(AND($Y$133=AT203)*AND($AW$136&lt;4),AW205)))</f>
        <v>0</v>
      </c>
      <c r="BA203" s="47">
        <f>IF(AY203=FALSE,0,IF(AY203=3,3,IF(AY203=12,12)))</f>
        <v>0</v>
      </c>
      <c r="BB203" s="47"/>
      <c r="BC203" s="26"/>
      <c r="BD203" s="26"/>
      <c r="BE203" s="26"/>
      <c r="BF203" s="26"/>
      <c r="BG203" s="26"/>
      <c r="BH203" s="26"/>
      <c r="BI203" s="26"/>
      <c r="BJ203" s="26"/>
      <c r="BK203" s="26"/>
      <c r="BL203" s="85" t="s">
        <v>64</v>
      </c>
      <c r="BM203" s="106" t="s">
        <v>56</v>
      </c>
      <c r="BN203" s="145">
        <v>8</v>
      </c>
      <c r="BO203" s="146">
        <v>0.88</v>
      </c>
      <c r="BP203" s="47"/>
      <c r="BQ203" s="47" t="b">
        <f>IF(AND($Y$133=BL203)*AND($BO$136&lt;=12,$BO$136&gt;=4),BN204,IF(AND($Y$133=BL203)*AND($BO$136&gt;12),BN203,IF(AND($Y$133=BL203)*AND($BO$136&lt;4),BN205)))</f>
        <v>0</v>
      </c>
      <c r="BR203" s="45" t="b">
        <f>IF(AND($Y$133=BL203)*AND($BO$136&lt;=12,$BO$136&gt;=4),BO204,IF(AND($Y$133=BL203)*AND($BO$136&gt;12),BO203,IF(AND($Y$133=BL203)*AND($BO$136&lt;4),BO205)))</f>
        <v>0</v>
      </c>
      <c r="BS203" s="45"/>
    </row>
    <row r="204" spans="25:72" ht="15" hidden="1" customHeight="1" x14ac:dyDescent="0.25">
      <c r="Y204" s="85"/>
      <c r="Z204" s="106" t="s">
        <v>57</v>
      </c>
      <c r="AA204" s="145">
        <v>3</v>
      </c>
      <c r="AB204" s="146">
        <v>0.21</v>
      </c>
      <c r="AC204" s="47"/>
      <c r="AD204" s="47"/>
      <c r="AE204" s="47"/>
      <c r="AF204" s="47"/>
      <c r="AG204" s="47"/>
      <c r="AH204" s="47"/>
      <c r="AI204" s="26"/>
      <c r="AJ204" s="85"/>
      <c r="AK204" s="106" t="s">
        <v>57</v>
      </c>
      <c r="AL204" s="145">
        <v>3</v>
      </c>
      <c r="AM204" s="146">
        <v>0.21</v>
      </c>
      <c r="AN204" s="47"/>
      <c r="AO204" s="47"/>
      <c r="AP204" s="47"/>
      <c r="AQ204" s="47"/>
      <c r="AR204" s="47"/>
      <c r="AS204" s="26"/>
      <c r="AT204" s="85"/>
      <c r="AU204" s="106" t="s">
        <v>57</v>
      </c>
      <c r="AV204" s="145">
        <v>3</v>
      </c>
      <c r="AW204" s="146">
        <v>0.21</v>
      </c>
      <c r="AX204" s="47"/>
      <c r="AY204" s="47"/>
      <c r="AZ204" s="47"/>
      <c r="BA204" s="47"/>
      <c r="BB204" s="47"/>
      <c r="BC204" s="26"/>
      <c r="BD204" s="26"/>
      <c r="BE204" s="26"/>
      <c r="BF204" s="26"/>
      <c r="BG204" s="26"/>
      <c r="BH204" s="26"/>
      <c r="BI204" s="26"/>
      <c r="BJ204" s="26"/>
      <c r="BK204" s="26"/>
      <c r="BL204" s="85"/>
      <c r="BM204" s="106" t="s">
        <v>57</v>
      </c>
      <c r="BN204" s="145">
        <v>3</v>
      </c>
      <c r="BO204" s="146">
        <v>0.21</v>
      </c>
      <c r="BP204" s="47"/>
      <c r="BQ204" s="47"/>
      <c r="BR204" s="45"/>
    </row>
    <row r="205" spans="25:72" ht="15" hidden="1" customHeight="1" x14ac:dyDescent="0.25">
      <c r="Y205" s="85"/>
      <c r="Z205" s="106" t="s">
        <v>59</v>
      </c>
      <c r="AA205" s="145">
        <v>0</v>
      </c>
      <c r="AB205" s="146">
        <v>0</v>
      </c>
      <c r="AC205" s="47"/>
      <c r="AD205" s="47"/>
      <c r="AE205" s="47"/>
      <c r="AF205" s="47"/>
      <c r="AG205" s="47"/>
      <c r="AH205" s="47"/>
      <c r="AI205" s="26"/>
      <c r="AJ205" s="85"/>
      <c r="AK205" s="106" t="s">
        <v>59</v>
      </c>
      <c r="AL205" s="145">
        <v>0</v>
      </c>
      <c r="AM205" s="146">
        <v>0</v>
      </c>
      <c r="AN205" s="47"/>
      <c r="AO205" s="47"/>
      <c r="AP205" s="47"/>
      <c r="AQ205" s="47"/>
      <c r="AR205" s="47"/>
      <c r="AS205" s="26"/>
      <c r="AT205" s="85"/>
      <c r="AU205" s="106" t="s">
        <v>59</v>
      </c>
      <c r="AV205" s="145">
        <v>0</v>
      </c>
      <c r="AW205" s="146">
        <v>0</v>
      </c>
      <c r="AX205" s="47"/>
      <c r="AY205" s="47"/>
      <c r="AZ205" s="47"/>
      <c r="BA205" s="47"/>
      <c r="BB205" s="47"/>
      <c r="BC205" s="26"/>
      <c r="BD205" s="26"/>
      <c r="BE205" s="26"/>
      <c r="BF205" s="26"/>
      <c r="BG205" s="26"/>
      <c r="BH205" s="26"/>
      <c r="BI205" s="26"/>
      <c r="BJ205" s="26"/>
      <c r="BK205" s="26"/>
      <c r="BL205" s="85"/>
      <c r="BM205" s="106" t="s">
        <v>59</v>
      </c>
      <c r="BN205" s="145">
        <v>0</v>
      </c>
      <c r="BO205" s="146">
        <v>0</v>
      </c>
      <c r="BP205" s="47"/>
      <c r="BQ205" s="47"/>
      <c r="BR205" s="45"/>
    </row>
    <row r="206" spans="25:72" ht="15" hidden="1" customHeight="1" x14ac:dyDescent="0.25">
      <c r="Y206" s="85" t="s">
        <v>83</v>
      </c>
      <c r="Z206" s="106" t="s">
        <v>56</v>
      </c>
      <c r="AA206" s="145">
        <v>8</v>
      </c>
      <c r="AB206" s="146">
        <v>0.88</v>
      </c>
      <c r="AC206" s="47"/>
      <c r="AD206" s="47"/>
      <c r="AE206" s="47"/>
      <c r="AF206" s="47" t="b">
        <f>IF(AND($Y$133=Y206)*AND($AB$136&lt;=12,$AB$136&gt;=4),AA207,IF(AND($Y$133=Y206)*AND($AB$136&gt;12),AA206,IF(AND($Y$133=Y206)*AND($AB$136&lt;4),AA208)))</f>
        <v>0</v>
      </c>
      <c r="AG206" s="47" t="b">
        <f>IF(AND($Y$133=Y206)*AND($AB$136&lt;=12,$AB$136&gt;=4),AB207,IF(AND($Y$133=Y206)*AND($AB$136&gt;12),AB206,IF(AND($Y$133=Y206)*AND($AB$136&lt;4),AB208)))</f>
        <v>0</v>
      </c>
      <c r="AH206" s="47"/>
      <c r="AI206" s="26"/>
      <c r="AJ206" s="85" t="s">
        <v>83</v>
      </c>
      <c r="AK206" s="106" t="s">
        <v>56</v>
      </c>
      <c r="AL206" s="145">
        <v>8</v>
      </c>
      <c r="AM206" s="146">
        <v>0.88</v>
      </c>
      <c r="AN206" s="47"/>
      <c r="AO206" s="47"/>
      <c r="AP206" s="47"/>
      <c r="AQ206" s="47" t="b">
        <f>IF(AND($Y$133=AJ206)*AND($AM$136&lt;=12,$AM$136&gt;=4),AL207,IF(AND($Y$133=AJ206)*AND($AM$136&gt;12),AL206,IF(AND($Y$133=AJ206)*AND($AM$136&lt;4),AL208)))</f>
        <v>0</v>
      </c>
      <c r="AR206" s="47" t="b">
        <f>IF(AND($Y$133=AJ206)*AND($AM$136&lt;=12,$AM$136&gt;=4),AM207,IF(AND($Y$133=AJ206)*AND($AM$136&gt;12),AM206,IF(AND($Y$133=AJ206)*AND($AM$136&lt;4),AM208)))</f>
        <v>0</v>
      </c>
      <c r="AS206" s="26"/>
      <c r="AT206" s="85" t="s">
        <v>83</v>
      </c>
      <c r="AU206" s="106" t="s">
        <v>56</v>
      </c>
      <c r="AV206" s="145">
        <v>8</v>
      </c>
      <c r="AW206" s="146">
        <v>0.88</v>
      </c>
      <c r="AX206" s="47"/>
      <c r="AY206" s="47" t="b">
        <f>IF(AND($Y$133=AT206)*AND($AW$136&lt;=12,$AW$136&gt;=4),AV207,IF(AND($Y$133=AT206)*AND($AW$136&gt;12),AV206,IF(AND($Y$133=AT206)*AND($AW$136&lt;4),AV208)))</f>
        <v>0</v>
      </c>
      <c r="AZ206" s="47" t="b">
        <f>IF(AND($Y$133=AT206)*AND($AW$136&lt;=12,$AW$136&gt;=4),AW207,IF(AND($Y$133=AT206)*AND($AW$136&gt;12),AW206,IF(AND($Y$133=AT206)*AND($AW$136&lt;4),AW208)))</f>
        <v>0</v>
      </c>
      <c r="BA206" s="47">
        <f>IF(AY206=FALSE,0,IF(AY206=3,3,IF(AY206=12,12)))</f>
        <v>0</v>
      </c>
      <c r="BB206" s="47"/>
      <c r="BC206" s="26"/>
      <c r="BD206" s="26"/>
      <c r="BE206" s="26"/>
      <c r="BF206" s="26"/>
      <c r="BG206" s="26"/>
      <c r="BH206" s="26"/>
      <c r="BI206" s="26"/>
      <c r="BJ206" s="26"/>
      <c r="BK206" s="26"/>
      <c r="BL206" s="85" t="s">
        <v>83</v>
      </c>
      <c r="BM206" s="106" t="s">
        <v>56</v>
      </c>
      <c r="BN206" s="145">
        <v>8</v>
      </c>
      <c r="BO206" s="146">
        <v>0.88</v>
      </c>
      <c r="BP206" s="47"/>
      <c r="BQ206" s="47" t="b">
        <f>IF(AND($Y$133=BL206)*AND($BO$136&lt;=12,$BO$136&gt;=4),BN207,IF(AND($Y$133=BL206)*AND($BO$136&gt;12),BN206,IF(AND($Y$133=BL206)*AND($BO$136&lt;4),BN208)))</f>
        <v>0</v>
      </c>
      <c r="BR206" s="45" t="b">
        <f>IF(AND($Y$133=BL206)*AND($BO$136&lt;=12,$BO$136&gt;=4),BO207,IF(AND($Y$133=BL206)*AND($BO$136&gt;12),BO206,IF(AND($Y$133=BL206)*AND($BO$136&lt;4),BO208)))</f>
        <v>0</v>
      </c>
      <c r="BS206" s="45"/>
    </row>
    <row r="207" spans="25:72" ht="15" hidden="1" customHeight="1" x14ac:dyDescent="0.25">
      <c r="Y207" s="85"/>
      <c r="Z207" s="106" t="s">
        <v>57</v>
      </c>
      <c r="AA207" s="145">
        <v>3</v>
      </c>
      <c r="AB207" s="146">
        <v>0.21</v>
      </c>
      <c r="AC207" s="47"/>
      <c r="AD207" s="47"/>
      <c r="AE207" s="47"/>
      <c r="AF207" s="47"/>
      <c r="AG207" s="47"/>
      <c r="AH207" s="47"/>
      <c r="AI207" s="26"/>
      <c r="AJ207" s="85"/>
      <c r="AK207" s="106" t="s">
        <v>57</v>
      </c>
      <c r="AL207" s="145">
        <v>3</v>
      </c>
      <c r="AM207" s="146">
        <v>0.21</v>
      </c>
      <c r="AN207" s="47"/>
      <c r="AO207" s="47"/>
      <c r="AP207" s="47"/>
      <c r="AQ207" s="47"/>
      <c r="AR207" s="47"/>
      <c r="AS207" s="26"/>
      <c r="AT207" s="85"/>
      <c r="AU207" s="106" t="s">
        <v>57</v>
      </c>
      <c r="AV207" s="145">
        <v>3</v>
      </c>
      <c r="AW207" s="146">
        <v>0.21</v>
      </c>
      <c r="AX207" s="47"/>
      <c r="AY207" s="47"/>
      <c r="AZ207" s="47"/>
      <c r="BA207" s="47"/>
      <c r="BB207" s="47"/>
      <c r="BC207" s="26"/>
      <c r="BD207" s="26"/>
      <c r="BE207" s="26"/>
      <c r="BF207" s="26"/>
      <c r="BG207" s="26"/>
      <c r="BH207" s="26"/>
      <c r="BI207" s="26"/>
      <c r="BJ207" s="26"/>
      <c r="BK207" s="26"/>
      <c r="BL207" s="85"/>
      <c r="BM207" s="106" t="s">
        <v>57</v>
      </c>
      <c r="BN207" s="145">
        <v>3</v>
      </c>
      <c r="BO207" s="146">
        <v>0.21</v>
      </c>
      <c r="BP207" s="47"/>
      <c r="BQ207" s="47"/>
      <c r="BR207" s="45"/>
    </row>
    <row r="208" spans="25:72" ht="15" hidden="1" customHeight="1" x14ac:dyDescent="0.25">
      <c r="Y208" s="85"/>
      <c r="Z208" s="106" t="s">
        <v>59</v>
      </c>
      <c r="AA208" s="145">
        <v>0</v>
      </c>
      <c r="AB208" s="146">
        <v>0</v>
      </c>
      <c r="AC208" s="47"/>
      <c r="AD208" s="47"/>
      <c r="AE208" s="47"/>
      <c r="AF208" s="47"/>
      <c r="AG208" s="47"/>
      <c r="AH208" s="47"/>
      <c r="AI208" s="26"/>
      <c r="AJ208" s="85"/>
      <c r="AK208" s="106" t="s">
        <v>59</v>
      </c>
      <c r="AL208" s="145">
        <v>0</v>
      </c>
      <c r="AM208" s="146">
        <v>0</v>
      </c>
      <c r="AN208" s="47"/>
      <c r="AO208" s="47"/>
      <c r="AP208" s="47"/>
      <c r="AQ208" s="47"/>
      <c r="AR208" s="47"/>
      <c r="AS208" s="26"/>
      <c r="AT208" s="85"/>
      <c r="AU208" s="106" t="s">
        <v>59</v>
      </c>
      <c r="AV208" s="145">
        <v>0</v>
      </c>
      <c r="AW208" s="146">
        <v>0</v>
      </c>
      <c r="AX208" s="47"/>
      <c r="AY208" s="47"/>
      <c r="AZ208" s="47"/>
      <c r="BA208" s="47"/>
      <c r="BB208" s="47"/>
      <c r="BC208" s="26"/>
      <c r="BD208" s="26"/>
      <c r="BE208" s="26"/>
      <c r="BF208" s="26"/>
      <c r="BG208" s="26"/>
      <c r="BH208" s="26"/>
      <c r="BI208" s="26"/>
      <c r="BJ208" s="26"/>
      <c r="BK208" s="26"/>
      <c r="BL208" s="85"/>
      <c r="BM208" s="106" t="s">
        <v>59</v>
      </c>
      <c r="BN208" s="145">
        <v>0</v>
      </c>
      <c r="BO208" s="146">
        <v>0</v>
      </c>
      <c r="BP208" s="47"/>
      <c r="BQ208" s="47"/>
      <c r="BR208" s="45"/>
    </row>
    <row r="209" spans="25:71" ht="15" hidden="1" customHeight="1" x14ac:dyDescent="0.25">
      <c r="Y209" s="85" t="s">
        <v>84</v>
      </c>
      <c r="Z209" s="106" t="s">
        <v>56</v>
      </c>
      <c r="AA209" s="145">
        <v>8</v>
      </c>
      <c r="AB209" s="146">
        <v>0.88</v>
      </c>
      <c r="AC209" s="26"/>
      <c r="AD209" s="26"/>
      <c r="AE209" s="26"/>
      <c r="AF209" s="47" t="b">
        <f>IF(AND($Y$133=Y209)*AND($AB$136&lt;=12,$AB$136&gt;=4),AA210,IF(AND($Y$133=Y209)*AND($AB$136&gt;12),AA209,IF(AND($Y$133=Y209)*AND($AB$136&lt;4),AA211)))</f>
        <v>0</v>
      </c>
      <c r="AG209" s="47" t="b">
        <f>IF(AND($Y$133=Y209)*AND($AB$136&lt;=12,$AB$136&gt;=4),AB210,IF(AND($Y$133=Y209)*AND($AB$136&gt;12),AB209,IF(AND($Y$133=Y209)*AND($AB$136&lt;4),AB211)))</f>
        <v>0</v>
      </c>
      <c r="AH209" s="47"/>
      <c r="AI209" s="26"/>
      <c r="AJ209" s="85" t="s">
        <v>84</v>
      </c>
      <c r="AK209" s="106" t="s">
        <v>56</v>
      </c>
      <c r="AL209" s="145">
        <v>8</v>
      </c>
      <c r="AM209" s="146">
        <v>0.88</v>
      </c>
      <c r="AN209" s="26"/>
      <c r="AO209" s="26"/>
      <c r="AP209" s="26"/>
      <c r="AQ209" s="47" t="b">
        <f>IF(AND($Y$133=AJ209)*AND($AM$136&lt;=12,$AM$136&gt;=4),AL210,IF(AND($Y$133=AJ209)*AND($AM$136&gt;12),AL209,IF(AND($Y$133=AJ209)*AND($AM$136&lt;4),AL211)))</f>
        <v>0</v>
      </c>
      <c r="AR209" s="47" t="b">
        <f>IF(AND($Y$133=AJ209)*AND($AM$136&lt;=12,$AM$136&gt;=4),AM210,IF(AND($Y$133=AJ209)*AND($AM$136&gt;12),AM209,IF(AND($Y$133=AJ209)*AND($AM$136&lt;4),AM211)))</f>
        <v>0</v>
      </c>
      <c r="AS209" s="26"/>
      <c r="AT209" s="85" t="s">
        <v>84</v>
      </c>
      <c r="AU209" s="106" t="s">
        <v>56</v>
      </c>
      <c r="AV209" s="145">
        <v>8</v>
      </c>
      <c r="AW209" s="146">
        <v>0.88</v>
      </c>
      <c r="AX209" s="26"/>
      <c r="AY209" s="47" t="b">
        <f>IF(AND($Y$133=AT209)*AND($AW$136&lt;=12,$AW$136&gt;=4),AV210,IF(AND($Y$133=AT209)*AND($AW$136&gt;12),AV209,IF(AND($Y$133=AT209)*AND($AW$136&lt;4),AV211)))</f>
        <v>0</v>
      </c>
      <c r="AZ209" s="47" t="b">
        <f>IF(AND($Y$133=AT209)*AND($AW$136&lt;=12,$AW$136&gt;=4),AW210,IF(AND($Y$133=AT209)*AND($AW$136&gt;12),AW209,IF(AND($Y$133=AT209)*AND($AW$136&lt;4),AW211)))</f>
        <v>0</v>
      </c>
      <c r="BA209" s="47">
        <f>IF(AY209=FALSE,0,IF(AY209=3,3,IF(AY209=12,12)))</f>
        <v>0</v>
      </c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85" t="s">
        <v>84</v>
      </c>
      <c r="BM209" s="106" t="s">
        <v>56</v>
      </c>
      <c r="BN209" s="145">
        <v>8</v>
      </c>
      <c r="BO209" s="146">
        <v>0.88</v>
      </c>
      <c r="BP209" s="26"/>
      <c r="BQ209" s="47" t="b">
        <f>IF(AND($Y$133=BL209)*AND($BO$136&lt;=12,$BO$136&gt;=4),BN210,IF(AND($Y$133=BL209)*AND($BO$136&gt;12),BN209,IF(AND($Y$133=BL209)*AND($BO$136&lt;4),BN211)))</f>
        <v>0</v>
      </c>
      <c r="BR209" s="45" t="b">
        <f>IF(AND($Y$133=BL209)*AND($BO$136&lt;=12,$BO$136&gt;=4),BO210,IF(AND($Y$133=BL209)*AND($BO$136&gt;12),BO209,IF(AND($Y$133=BL209)*AND($BO$136&lt;4),BO211)))</f>
        <v>0</v>
      </c>
      <c r="BS209" s="45"/>
    </row>
    <row r="210" spans="25:71" ht="15" hidden="1" customHeight="1" x14ac:dyDescent="0.25">
      <c r="Y210" s="85"/>
      <c r="Z210" s="106" t="s">
        <v>57</v>
      </c>
      <c r="AA210" s="145">
        <v>3</v>
      </c>
      <c r="AB210" s="146">
        <v>0.21</v>
      </c>
      <c r="AC210" s="26"/>
      <c r="AD210" s="26"/>
      <c r="AE210" s="26"/>
      <c r="AF210" s="26"/>
      <c r="AG210" s="26"/>
      <c r="AH210" s="26"/>
      <c r="AI210" s="26"/>
      <c r="AJ210" s="85"/>
      <c r="AK210" s="106" t="s">
        <v>57</v>
      </c>
      <c r="AL210" s="145">
        <v>3</v>
      </c>
      <c r="AM210" s="146">
        <v>0.21</v>
      </c>
      <c r="AN210" s="26"/>
      <c r="AO210" s="26"/>
      <c r="AP210" s="26"/>
      <c r="AQ210" s="26"/>
      <c r="AR210" s="26"/>
      <c r="AS210" s="26"/>
      <c r="AT210" s="85"/>
      <c r="AU210" s="106" t="s">
        <v>57</v>
      </c>
      <c r="AV210" s="145">
        <v>3</v>
      </c>
      <c r="AW210" s="146">
        <v>0.21</v>
      </c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85"/>
      <c r="BM210" s="106" t="s">
        <v>57</v>
      </c>
      <c r="BN210" s="145">
        <v>3</v>
      </c>
      <c r="BO210" s="146">
        <v>0.21</v>
      </c>
      <c r="BP210" s="26"/>
      <c r="BQ210" s="26"/>
    </row>
    <row r="211" spans="25:71" ht="15" hidden="1" customHeight="1" x14ac:dyDescent="0.25">
      <c r="Y211" s="85"/>
      <c r="Z211" s="106" t="s">
        <v>59</v>
      </c>
      <c r="AA211" s="145">
        <v>0</v>
      </c>
      <c r="AB211" s="146">
        <v>0</v>
      </c>
      <c r="AC211" s="26"/>
      <c r="AD211" s="26"/>
      <c r="AE211" s="26"/>
      <c r="AF211" s="26"/>
      <c r="AG211" s="26"/>
      <c r="AH211" s="26"/>
      <c r="AI211" s="26"/>
      <c r="AJ211" s="85"/>
      <c r="AK211" s="106" t="s">
        <v>59</v>
      </c>
      <c r="AL211" s="145">
        <v>0</v>
      </c>
      <c r="AM211" s="146">
        <v>0</v>
      </c>
      <c r="AN211" s="26"/>
      <c r="AO211" s="26"/>
      <c r="AP211" s="26"/>
      <c r="AQ211" s="26"/>
      <c r="AR211" s="26"/>
      <c r="AS211" s="26"/>
      <c r="AT211" s="85"/>
      <c r="AU211" s="106" t="s">
        <v>59</v>
      </c>
      <c r="AV211" s="145">
        <v>0</v>
      </c>
      <c r="AW211" s="146">
        <v>0</v>
      </c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85"/>
      <c r="BM211" s="106" t="s">
        <v>59</v>
      </c>
      <c r="BN211" s="145">
        <v>0</v>
      </c>
      <c r="BO211" s="146">
        <v>0</v>
      </c>
      <c r="BP211" s="26"/>
      <c r="BQ211" s="26"/>
    </row>
    <row r="212" spans="25:71" ht="15" hidden="1" customHeight="1" x14ac:dyDescent="0.25">
      <c r="Y212" s="85" t="s">
        <v>65</v>
      </c>
      <c r="Z212" s="106" t="s">
        <v>56</v>
      </c>
      <c r="AA212" s="145">
        <v>8</v>
      </c>
      <c r="AB212" s="146">
        <v>0.88</v>
      </c>
      <c r="AC212" s="26"/>
      <c r="AD212" s="26"/>
      <c r="AE212" s="26"/>
      <c r="AF212" s="47" t="b">
        <f>IF(AND($Y$133=Y212)*AND($AB$136&lt;=12,$AB$136&gt;=4),AA213,IF(AND($Y$133=Y212)*AND($AB$136&gt;12),AA212,IF(AND($Y$133=Y212)*AND($AB$136&lt;4),AA214)))</f>
        <v>0</v>
      </c>
      <c r="AG212" s="47" t="b">
        <f>IF(AND($Y$133=Y212)*AND($AB$136&lt;=12,$AB$136&gt;=4),AB213,IF(AND($Y$133=Y212)*AND($AB$136&gt;12),AB212,IF(AND($Y$133=Y212)*AND($AB$136&lt;4),AB214)))</f>
        <v>0</v>
      </c>
      <c r="AH212" s="47"/>
      <c r="AI212" s="26"/>
      <c r="AJ212" s="85" t="s">
        <v>65</v>
      </c>
      <c r="AK212" s="106" t="s">
        <v>56</v>
      </c>
      <c r="AL212" s="145">
        <v>8</v>
      </c>
      <c r="AM212" s="146">
        <v>0.88</v>
      </c>
      <c r="AN212" s="26"/>
      <c r="AO212" s="26"/>
      <c r="AP212" s="26"/>
      <c r="AQ212" s="47" t="b">
        <f>IF(AND($Y$133=AJ212)*AND($AM$136&lt;=12,$AM$136&gt;=4),AL213,IF(AND($Y$133=AJ212)*AND($AM$136&gt;12),AL212,IF(AND($Y$133=AJ212)*AND($AM$136&lt;4),AL214)))</f>
        <v>0</v>
      </c>
      <c r="AR212" s="47" t="b">
        <f>IF(AND($Y$133=AJ212)*AND($AM$136&lt;=12,$AM$136&gt;=4),AM213,IF(AND($Y$133=AJ212)*AND($AM$136&gt;12),AM212,IF(AND($Y$133=AJ212)*AND($AM$136&lt;4),AM214)))</f>
        <v>0</v>
      </c>
      <c r="AS212" s="26"/>
      <c r="AT212" s="85" t="s">
        <v>65</v>
      </c>
      <c r="AU212" s="106" t="s">
        <v>56</v>
      </c>
      <c r="AV212" s="145">
        <v>8</v>
      </c>
      <c r="AW212" s="146">
        <v>0.88</v>
      </c>
      <c r="AX212" s="26"/>
      <c r="AY212" s="47" t="b">
        <f>IF(AND($Y$133=AT212)*AND($AW$136&lt;=12,$AW$136&gt;=4),AV213,IF(AND($Y$133=AT212)*AND($AW$136&gt;12),AV212,IF(AND($Y$133=AT212)*AND($AW$136&lt;4),AV214)))</f>
        <v>0</v>
      </c>
      <c r="AZ212" s="47" t="b">
        <f>IF(AND($Y$133=AT212)*AND($AW$136&lt;=12,$AW$136&gt;=4),AW213,IF(AND($Y$133=AT212)*AND($AW$136&gt;12),AW212,IF(AND($Y$133=AT212)*AND($AW$136&lt;4),AW214)))</f>
        <v>0</v>
      </c>
      <c r="BA212" s="47">
        <f>IF(AY212=FALSE,0,IF(AY212=3,3,IF(AY212=12,12)))</f>
        <v>0</v>
      </c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85" t="s">
        <v>65</v>
      </c>
      <c r="BM212" s="106" t="s">
        <v>56</v>
      </c>
      <c r="BN212" s="145">
        <v>8</v>
      </c>
      <c r="BO212" s="146">
        <v>0.88</v>
      </c>
      <c r="BP212" s="26"/>
      <c r="BQ212" s="47" t="b">
        <f>IF(AND($Y$133=BL212)*AND($BO$136&lt;=12,$BO$136&gt;=4),BN213,IF(AND($Y$133=BL212)*AND($BO$136&gt;12),BN212,IF(AND($Y$133=BL212)*AND($BO$136&lt;4),BN214)))</f>
        <v>0</v>
      </c>
      <c r="BR212" s="45" t="b">
        <f>IF(AND($Y$133=BL212)*AND($BO$136&lt;=12,$BO$136&gt;=4),BO213,IF(AND($Y$133=BL212)*AND($BO$136&gt;12),BO212,IF(AND($Y$133=BL212)*AND($BO$136&lt;4),BO214)))</f>
        <v>0</v>
      </c>
      <c r="BS212" s="45"/>
    </row>
    <row r="213" spans="25:71" ht="15" hidden="1" customHeight="1" x14ac:dyDescent="0.25">
      <c r="Y213" s="85"/>
      <c r="Z213" s="106" t="s">
        <v>57</v>
      </c>
      <c r="AA213" s="145">
        <v>3</v>
      </c>
      <c r="AB213" s="146">
        <v>0.21</v>
      </c>
      <c r="AC213" s="26"/>
      <c r="AD213" s="26"/>
      <c r="AE213" s="26"/>
      <c r="AF213" s="26"/>
      <c r="AG213" s="26"/>
      <c r="AH213" s="26"/>
      <c r="AI213" s="26"/>
      <c r="AJ213" s="85"/>
      <c r="AK213" s="106" t="s">
        <v>57</v>
      </c>
      <c r="AL213" s="145">
        <v>3</v>
      </c>
      <c r="AM213" s="146">
        <v>0.21</v>
      </c>
      <c r="AN213" s="26"/>
      <c r="AO213" s="26"/>
      <c r="AP213" s="26"/>
      <c r="AQ213" s="26"/>
      <c r="AR213" s="26"/>
      <c r="AS213" s="26"/>
      <c r="AT213" s="85"/>
      <c r="AU213" s="106" t="s">
        <v>57</v>
      </c>
      <c r="AV213" s="145">
        <v>3</v>
      </c>
      <c r="AW213" s="146">
        <v>0.21</v>
      </c>
      <c r="AX213" s="26"/>
      <c r="AY213" s="26"/>
      <c r="AZ213" s="26"/>
      <c r="BA213" s="26"/>
      <c r="BB213" s="26"/>
      <c r="BC213" s="26"/>
      <c r="BD213" s="26"/>
      <c r="BE213" s="26"/>
      <c r="BF213" s="26"/>
      <c r="BG213" s="26"/>
      <c r="BH213" s="26"/>
      <c r="BI213" s="26"/>
      <c r="BJ213" s="26"/>
      <c r="BK213" s="26"/>
      <c r="BL213" s="85"/>
      <c r="BM213" s="106" t="s">
        <v>57</v>
      </c>
      <c r="BN213" s="145">
        <v>3</v>
      </c>
      <c r="BO213" s="146">
        <v>0.21</v>
      </c>
      <c r="BP213" s="26"/>
      <c r="BQ213" s="26"/>
    </row>
    <row r="214" spans="25:71" ht="15" hidden="1" customHeight="1" x14ac:dyDescent="0.25">
      <c r="Y214" s="85"/>
      <c r="Z214" s="106" t="s">
        <v>59</v>
      </c>
      <c r="AA214" s="145">
        <v>0</v>
      </c>
      <c r="AB214" s="146">
        <v>0</v>
      </c>
      <c r="AC214" s="26"/>
      <c r="AD214" s="26"/>
      <c r="AE214" s="26"/>
      <c r="AF214" s="26"/>
      <c r="AG214" s="26"/>
      <c r="AH214" s="26"/>
      <c r="AI214" s="26"/>
      <c r="AJ214" s="85"/>
      <c r="AK214" s="106" t="s">
        <v>59</v>
      </c>
      <c r="AL214" s="145">
        <v>0</v>
      </c>
      <c r="AM214" s="146">
        <v>0</v>
      </c>
      <c r="AN214" s="26"/>
      <c r="AO214" s="26"/>
      <c r="AP214" s="26"/>
      <c r="AQ214" s="26"/>
      <c r="AR214" s="26"/>
      <c r="AS214" s="26"/>
      <c r="AT214" s="85"/>
      <c r="AU214" s="106" t="s">
        <v>59</v>
      </c>
      <c r="AV214" s="145">
        <v>0</v>
      </c>
      <c r="AW214" s="146">
        <v>0</v>
      </c>
      <c r="AX214" s="26"/>
      <c r="AY214" s="26"/>
      <c r="AZ214" s="26"/>
      <c r="BA214" s="26"/>
      <c r="BB214" s="26"/>
      <c r="BC214" s="26"/>
      <c r="BD214" s="26"/>
      <c r="BE214" s="26"/>
      <c r="BF214" s="26"/>
      <c r="BG214" s="26"/>
      <c r="BH214" s="26"/>
      <c r="BI214" s="26"/>
      <c r="BJ214" s="26"/>
      <c r="BK214" s="26"/>
      <c r="BL214" s="85"/>
      <c r="BM214" s="106" t="s">
        <v>59</v>
      </c>
      <c r="BN214" s="145">
        <v>0</v>
      </c>
      <c r="BO214" s="146">
        <v>0</v>
      </c>
      <c r="BP214" s="26"/>
      <c r="BQ214" s="26"/>
    </row>
    <row r="215" spans="25:71" ht="15" hidden="1" customHeight="1" x14ac:dyDescent="0.25">
      <c r="Y215" s="86" t="s">
        <v>66</v>
      </c>
      <c r="Z215" s="106" t="s">
        <v>56</v>
      </c>
      <c r="AA215" s="145">
        <v>8</v>
      </c>
      <c r="AB215" s="146">
        <v>0.88</v>
      </c>
      <c r="AC215" s="26"/>
      <c r="AD215" s="26"/>
      <c r="AE215" s="26"/>
      <c r="AF215" s="47" t="b">
        <f>IF(AND($Y$133=Y215)*AND($AB$136&lt;=12,$AB$136&gt;=4),AA216,IF(AND($Y$133=Y215)*AND($AB$136&gt;12),AA215,IF(AND($Y$133=Y215)*AND($AB$136&lt;4),AA217)))</f>
        <v>0</v>
      </c>
      <c r="AG215" s="47" t="b">
        <f>IF(AND($Y$133=Y215)*AND($AB$136&lt;=12,$AB$136&gt;=4),AB216,IF(AND($Y$133=Y215)*AND($AB$136&gt;12),AB215,IF(AND($Y$133=Y215)*AND($AB$136&lt;4),AB217)))</f>
        <v>0</v>
      </c>
      <c r="AH215" s="47"/>
      <c r="AI215" s="26"/>
      <c r="AJ215" s="86" t="s">
        <v>66</v>
      </c>
      <c r="AK215" s="106" t="s">
        <v>56</v>
      </c>
      <c r="AL215" s="145">
        <v>8</v>
      </c>
      <c r="AM215" s="146">
        <v>0.88</v>
      </c>
      <c r="AN215" s="26"/>
      <c r="AO215" s="26"/>
      <c r="AP215" s="26"/>
      <c r="AQ215" s="47" t="b">
        <f>IF(AND($Y$133=AJ215)*AND($AM$136&lt;=12,$AM$136&gt;=4),AL216,IF(AND($Y$133=AJ215)*AND($AM$136&gt;12),AL215,IF(AND($Y$133=AJ215)*AND($AM$136&lt;4),AL217)))</f>
        <v>0</v>
      </c>
      <c r="AR215" s="47" t="b">
        <f>IF(AND($Y$133=AJ215)*AND($AM$136&lt;=12,$AM$136&gt;=4),AM216,IF(AND($Y$133=AJ215)*AND($AM$136&gt;12),AM215,IF(AND($Y$133=AJ215)*AND($AM$136&lt;4),AM217)))</f>
        <v>0</v>
      </c>
      <c r="AS215" s="26"/>
      <c r="AT215" s="86" t="s">
        <v>66</v>
      </c>
      <c r="AU215" s="106" t="s">
        <v>56</v>
      </c>
      <c r="AV215" s="145">
        <v>8</v>
      </c>
      <c r="AW215" s="146">
        <v>0.88</v>
      </c>
      <c r="AX215" s="26"/>
      <c r="AY215" s="47" t="b">
        <f>IF(AND($Y$133=AT215)*AND($AW$136&lt;=12,$AW$136&gt;=4),AV216,IF(AND($Y$133=AT215)*AND($AW$136&gt;12),AV215,IF(AND($Y$133=AT215)*AND($AW$136&lt;4),AV217)))</f>
        <v>0</v>
      </c>
      <c r="AZ215" s="47" t="b">
        <f>IF(AND($Y$133=AT215)*AND($AW$136&lt;=12,$AW$136&gt;=4),AW216,IF(AND($Y$133=AT215)*AND($AW$136&gt;12),AW215,IF(AND($Y$133=AT215)*AND($AW$136&lt;4),AW217)))</f>
        <v>0</v>
      </c>
      <c r="BA215" s="47">
        <f>IF(AY215=FALSE,0,IF(AY215=3,3,IF(AY215=12,12)))</f>
        <v>0</v>
      </c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86" t="s">
        <v>66</v>
      </c>
      <c r="BM215" s="106" t="s">
        <v>56</v>
      </c>
      <c r="BN215" s="145">
        <v>8</v>
      </c>
      <c r="BO215" s="146">
        <v>0.88</v>
      </c>
      <c r="BP215" s="26"/>
      <c r="BQ215" s="47" t="b">
        <f>IF(AND($Y$133=BL215)*AND($BO$136&lt;=12,$BO$136&gt;=4),BN216,IF(AND($Y$133=BL215)*AND($BO$136&gt;12),BN215,IF(AND($Y$133=BL215)*AND($BO$136&lt;4),BN217)))</f>
        <v>0</v>
      </c>
      <c r="BR215" s="45" t="b">
        <f>IF(AND($Y$133=BL215)*AND($BO$136&lt;=12,$BO$136&gt;=4),BO216,IF(AND($Y$133=BL215)*AND($BO$136&gt;12),BO215,IF(AND($Y$133=BL215)*AND($BO$136&lt;4),BO217)))</f>
        <v>0</v>
      </c>
    </row>
    <row r="216" spans="25:71" ht="15" hidden="1" customHeight="1" x14ac:dyDescent="0.25">
      <c r="Y216" s="86"/>
      <c r="Z216" s="106" t="s">
        <v>57</v>
      </c>
      <c r="AA216" s="145">
        <v>3</v>
      </c>
      <c r="AB216" s="146">
        <v>0.21</v>
      </c>
      <c r="AC216" s="26"/>
      <c r="AD216" s="26"/>
      <c r="AE216" s="26"/>
      <c r="AF216" s="26"/>
      <c r="AG216" s="26"/>
      <c r="AH216" s="26"/>
      <c r="AI216" s="26"/>
      <c r="AJ216" s="86"/>
      <c r="AK216" s="106" t="s">
        <v>57</v>
      </c>
      <c r="AL216" s="145">
        <v>3</v>
      </c>
      <c r="AM216" s="146">
        <v>0.21</v>
      </c>
      <c r="AN216" s="26"/>
      <c r="AO216" s="26"/>
      <c r="AP216" s="26"/>
      <c r="AQ216" s="26"/>
      <c r="AR216" s="26"/>
      <c r="AS216" s="26"/>
      <c r="AT216" s="86"/>
      <c r="AU216" s="106" t="s">
        <v>57</v>
      </c>
      <c r="AV216" s="145">
        <v>3</v>
      </c>
      <c r="AW216" s="146">
        <v>0.21</v>
      </c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86"/>
      <c r="BM216" s="106" t="s">
        <v>57</v>
      </c>
      <c r="BN216" s="145">
        <v>3</v>
      </c>
      <c r="BO216" s="146">
        <v>0.21</v>
      </c>
      <c r="BP216" s="26"/>
      <c r="BQ216" s="26"/>
    </row>
    <row r="217" spans="25:71" ht="13.8" hidden="1" x14ac:dyDescent="0.25">
      <c r="Y217" s="86"/>
      <c r="Z217" s="106" t="s">
        <v>59</v>
      </c>
      <c r="AA217" s="145">
        <v>0</v>
      </c>
      <c r="AB217" s="146">
        <v>0</v>
      </c>
      <c r="AC217" s="26"/>
      <c r="AD217" s="26"/>
      <c r="AE217" s="26"/>
      <c r="AF217" s="26"/>
      <c r="AG217" s="26"/>
      <c r="AH217" s="26"/>
      <c r="AI217" s="26"/>
      <c r="AJ217" s="86"/>
      <c r="AK217" s="106" t="s">
        <v>59</v>
      </c>
      <c r="AL217" s="145">
        <v>0</v>
      </c>
      <c r="AM217" s="146">
        <v>0</v>
      </c>
      <c r="AN217" s="26"/>
      <c r="AO217" s="26"/>
      <c r="AP217" s="26"/>
      <c r="AQ217" s="26"/>
      <c r="AR217" s="26"/>
      <c r="AS217" s="26"/>
      <c r="AT217" s="86"/>
      <c r="AU217" s="106" t="s">
        <v>59</v>
      </c>
      <c r="AV217" s="145">
        <v>0</v>
      </c>
      <c r="AW217" s="146">
        <v>0</v>
      </c>
      <c r="AX217" s="26"/>
      <c r="AY217" s="26"/>
      <c r="AZ217" s="26"/>
      <c r="BA217" s="26"/>
      <c r="BB217" s="26"/>
      <c r="BC217" s="26"/>
      <c r="BD217" s="26"/>
      <c r="BE217" s="26"/>
      <c r="BF217" s="26"/>
      <c r="BG217" s="26"/>
      <c r="BH217" s="26"/>
      <c r="BI217" s="26"/>
      <c r="BJ217" s="26"/>
      <c r="BK217" s="26"/>
      <c r="BL217" s="86"/>
      <c r="BM217" s="106" t="s">
        <v>59</v>
      </c>
      <c r="BN217" s="145">
        <v>0</v>
      </c>
      <c r="BO217" s="146">
        <v>0</v>
      </c>
      <c r="BP217" s="26"/>
      <c r="BQ217" s="26"/>
    </row>
    <row r="218" spans="25:71" ht="13.8" hidden="1" x14ac:dyDescent="0.25">
      <c r="Y218" s="167" t="s">
        <v>54</v>
      </c>
      <c r="Z218" s="106" t="s">
        <v>56</v>
      </c>
      <c r="AA218" s="145">
        <v>8</v>
      </c>
      <c r="AB218" s="146">
        <v>0.88</v>
      </c>
      <c r="AC218" s="26"/>
      <c r="AD218" s="26"/>
      <c r="AE218" s="26"/>
      <c r="AF218" s="47" t="b">
        <f>IF(AND($Y$133=Y218)*AND($AB$136&lt;=12,$AB$136&gt;=2),AA219,IF(AND($Y$133=Y218)*AND($AB$136&gt;12),AA218,IF(AND($Y$133=Y218)*AND($AB$136&lt;2),AA220)))</f>
        <v>0</v>
      </c>
      <c r="AG218" s="47" t="b">
        <f>IF(AND($Y$133=Y218)*AND($AB$136&lt;=12,$AB$136&gt;=2),AB219,IF(AND($Y$133=Y218)*AND($AB$136&gt;12),AB218,IF(AND($Y$133=Y218)*AND($AB$136&lt;2),AB220)))</f>
        <v>0</v>
      </c>
      <c r="AH218" s="47"/>
      <c r="AI218" s="26"/>
      <c r="AJ218" s="167" t="s">
        <v>54</v>
      </c>
      <c r="AK218" s="106" t="s">
        <v>56</v>
      </c>
      <c r="AL218" s="145">
        <v>8</v>
      </c>
      <c r="AM218" s="146">
        <v>0.88</v>
      </c>
      <c r="AN218" s="26"/>
      <c r="AO218" s="26"/>
      <c r="AP218" s="26"/>
      <c r="AQ218" s="47" t="b">
        <f>IF(AND($Y$133=AJ218)*AND($AM$136&lt;=12,$AM$136&gt;=2),AL219,IF(AND($Y$133=AJ218)*AND($AM$136&gt;12),AL218,IF(AND($Y$133=AJ218)*AND($AM$136&lt;2),AL220)))</f>
        <v>0</v>
      </c>
      <c r="AR218" s="47" t="b">
        <f>IF(AND($Y$133=AJ218)*AND($AM$136&lt;=12,$AM$136&gt;=2),AM219,IF(AND($Y$133=AJ218)*AND($AM$136&gt;12),AM218,IF(AND($Y$133=AJ218)*AND($AM$136&lt;2),AM220)))</f>
        <v>0</v>
      </c>
      <c r="AS218" s="26"/>
      <c r="AT218" s="167" t="s">
        <v>54</v>
      </c>
      <c r="AU218" s="106" t="s">
        <v>56</v>
      </c>
      <c r="AV218" s="145">
        <v>8</v>
      </c>
      <c r="AW218" s="146">
        <v>0.88</v>
      </c>
      <c r="AX218" s="26"/>
      <c r="AY218" s="47" t="b">
        <f>IF(AND($Y$133=AT218)*AND($AW$136&lt;=12,$AW$136&gt;=2),AV219,IF(AND($Y$133=AT218)*AND($AW$136&gt;12),AV218,IF(AND($Y$133=AT218)*AND($AW$136&lt;2),AV220)))</f>
        <v>0</v>
      </c>
      <c r="AZ218" s="47" t="b">
        <f>IF(AND($Y$133=AT218)*AND($AW$136&lt;=12,$AW$136&gt;=2),AW219,IF(AND($Y$133=AT218)*AND($AW$136&gt;12),AW218,IF(AND($Y$133=AT218)*AND($AW$136&lt;2),AW220)))</f>
        <v>0</v>
      </c>
      <c r="BA218" s="47">
        <f>IF(AY218=FALSE,0,IF(AY218=3,3,IF(AY218=12,12)))</f>
        <v>0</v>
      </c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167" t="s">
        <v>54</v>
      </c>
      <c r="BM218" s="106" t="s">
        <v>56</v>
      </c>
      <c r="BN218" s="145">
        <v>8</v>
      </c>
      <c r="BO218" s="146">
        <v>0.88</v>
      </c>
      <c r="BP218" s="26"/>
      <c r="BQ218" s="47" t="b">
        <f>IF(AND($Y$133=BL218)*AND($BO$136&lt;=12,$BO$136&gt;=2),BN219,IF(AND($Y$133=BL218)*AND($BO$136&gt;12),BN218,IF(AND($Y$133=BL218)*AND($BO$136&lt;2),BN220)))</f>
        <v>0</v>
      </c>
      <c r="BR218" s="45" t="b">
        <f>IF(AND($Y$133=BL218)*AND($BO$136&lt;=12,$BO$136&gt;=2),BO219,IF(AND($Y$133=BL218)*AND($BO$136&gt;12),BO218,IF(AND($Y$133=BL218)*AND($BO$136&lt;2),BO220)))</f>
        <v>0</v>
      </c>
    </row>
    <row r="219" spans="25:71" ht="13.8" hidden="1" x14ac:dyDescent="0.25">
      <c r="Y219" s="168"/>
      <c r="Z219" s="106" t="s">
        <v>58</v>
      </c>
      <c r="AA219" s="145">
        <v>3</v>
      </c>
      <c r="AB219" s="146">
        <v>0.21</v>
      </c>
      <c r="AC219" s="26"/>
      <c r="AD219" s="26"/>
      <c r="AE219" s="26"/>
      <c r="AF219" s="26"/>
      <c r="AG219" s="26"/>
      <c r="AH219" s="26"/>
      <c r="AI219" s="26"/>
      <c r="AJ219" s="168"/>
      <c r="AK219" s="106" t="s">
        <v>58</v>
      </c>
      <c r="AL219" s="145">
        <v>3</v>
      </c>
      <c r="AM219" s="146">
        <v>0.21</v>
      </c>
      <c r="AN219" s="26"/>
      <c r="AO219" s="26"/>
      <c r="AP219" s="26"/>
      <c r="AQ219" s="26"/>
      <c r="AR219" s="26"/>
      <c r="AS219" s="26"/>
      <c r="AT219" s="168"/>
      <c r="AU219" s="106" t="s">
        <v>58</v>
      </c>
      <c r="AV219" s="145">
        <v>3</v>
      </c>
      <c r="AW219" s="146">
        <v>0.21</v>
      </c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168"/>
      <c r="BM219" s="106" t="s">
        <v>58</v>
      </c>
      <c r="BN219" s="145">
        <v>3</v>
      </c>
      <c r="BO219" s="146">
        <v>0.21</v>
      </c>
      <c r="BP219" s="26"/>
      <c r="BQ219" s="26"/>
    </row>
    <row r="220" spans="25:71" ht="13.8" hidden="1" x14ac:dyDescent="0.25">
      <c r="Y220" s="168"/>
      <c r="Z220" s="106" t="s">
        <v>60</v>
      </c>
      <c r="AA220" s="145">
        <v>0</v>
      </c>
      <c r="AB220" s="168">
        <v>0</v>
      </c>
      <c r="AC220" s="26"/>
      <c r="AD220" s="26"/>
      <c r="AE220" s="26"/>
      <c r="AF220" s="26"/>
      <c r="AG220" s="26"/>
      <c r="AH220" s="26"/>
      <c r="AI220" s="26"/>
      <c r="AJ220" s="168"/>
      <c r="AK220" s="106" t="s">
        <v>60</v>
      </c>
      <c r="AL220" s="145">
        <v>0</v>
      </c>
      <c r="AM220" s="168">
        <v>0</v>
      </c>
      <c r="AN220" s="26"/>
      <c r="AO220" s="26"/>
      <c r="AP220" s="26"/>
      <c r="AQ220" s="26"/>
      <c r="AR220" s="26"/>
      <c r="AS220" s="26"/>
      <c r="AT220" s="168"/>
      <c r="AU220" s="106" t="s">
        <v>60</v>
      </c>
      <c r="AV220" s="145">
        <v>0</v>
      </c>
      <c r="AW220" s="168">
        <v>0</v>
      </c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168"/>
      <c r="BM220" s="106" t="s">
        <v>60</v>
      </c>
      <c r="BN220" s="145">
        <v>0</v>
      </c>
      <c r="BO220" s="168">
        <v>0</v>
      </c>
      <c r="BP220" s="26"/>
      <c r="BQ220" s="26"/>
    </row>
  </sheetData>
  <sheetProtection algorithmName="SHA-512" hashValue="77QFrfI9OQBtGtIN0adwuUD/N/HTPI9hSSzfERTtWWGWkKf4VCj6EvjRk3osNLEC1iBlJb11XKIatThnxbI7DA==" saltValue="bgRk0liGttRtAdihWbGSOg==" spinCount="100000" sheet="1" selectLockedCells="1"/>
  <mergeCells count="101">
    <mergeCell ref="P27:T27"/>
    <mergeCell ref="P29:T29"/>
    <mergeCell ref="H27:L27"/>
    <mergeCell ref="H30:L30"/>
    <mergeCell ref="H31:L31"/>
    <mergeCell ref="P49:T49"/>
    <mergeCell ref="H49:L49"/>
    <mergeCell ref="H60:L60"/>
    <mergeCell ref="P60:T60"/>
    <mergeCell ref="G36:L36"/>
    <mergeCell ref="P38:T38"/>
    <mergeCell ref="P42:T42"/>
    <mergeCell ref="H38:L38"/>
    <mergeCell ref="P40:T40"/>
    <mergeCell ref="H41:L41"/>
    <mergeCell ref="P41:T41"/>
    <mergeCell ref="H42:L42"/>
    <mergeCell ref="S55:T55"/>
    <mergeCell ref="P51:T51"/>
    <mergeCell ref="L46:M46"/>
    <mergeCell ref="P30:T30"/>
    <mergeCell ref="P31:T31"/>
    <mergeCell ref="M96:U96"/>
    <mergeCell ref="M97:U97"/>
    <mergeCell ref="M88:U93"/>
    <mergeCell ref="G80:H80"/>
    <mergeCell ref="C71:U71"/>
    <mergeCell ref="P81:T81"/>
    <mergeCell ref="E81:F81"/>
    <mergeCell ref="G81:K81"/>
    <mergeCell ref="M99:U104"/>
    <mergeCell ref="M98:U98"/>
    <mergeCell ref="S33:T33"/>
    <mergeCell ref="P62:T62"/>
    <mergeCell ref="H63:L63"/>
    <mergeCell ref="P63:T63"/>
    <mergeCell ref="N81:O81"/>
    <mergeCell ref="P64:T64"/>
    <mergeCell ref="C78:U78"/>
    <mergeCell ref="H64:L64"/>
    <mergeCell ref="L68:M68"/>
    <mergeCell ref="N68:O68"/>
    <mergeCell ref="S66:T66"/>
    <mergeCell ref="N46:O46"/>
    <mergeCell ref="S44:T44"/>
    <mergeCell ref="I73:L73"/>
    <mergeCell ref="M73:P73"/>
    <mergeCell ref="L57:M57"/>
    <mergeCell ref="N57:O57"/>
    <mergeCell ref="L35:M35"/>
    <mergeCell ref="N35:O35"/>
    <mergeCell ref="Q73:T73"/>
    <mergeCell ref="I75:L75"/>
    <mergeCell ref="I80:J80"/>
    <mergeCell ref="N36:T36"/>
    <mergeCell ref="G17:T17"/>
    <mergeCell ref="D17:F17"/>
    <mergeCell ref="D19:E19"/>
    <mergeCell ref="G19:P19"/>
    <mergeCell ref="K15:T15"/>
    <mergeCell ref="C24:U24"/>
    <mergeCell ref="C2:U2"/>
    <mergeCell ref="C11:U11"/>
    <mergeCell ref="G13:L13"/>
    <mergeCell ref="M13:N13"/>
    <mergeCell ref="O13:T13"/>
    <mergeCell ref="D13:F13"/>
    <mergeCell ref="R3:U3"/>
    <mergeCell ref="C4:U4"/>
    <mergeCell ref="C6:U6"/>
    <mergeCell ref="C5:U5"/>
    <mergeCell ref="K9:O9"/>
    <mergeCell ref="K10:O10"/>
    <mergeCell ref="L7:M7"/>
    <mergeCell ref="D15:E15"/>
    <mergeCell ref="G15:I15"/>
    <mergeCell ref="G21:T21"/>
    <mergeCell ref="AT129:BH129"/>
    <mergeCell ref="BL129:BZ129"/>
    <mergeCell ref="H52:L52"/>
    <mergeCell ref="H53:L53"/>
    <mergeCell ref="P52:T52"/>
    <mergeCell ref="P53:T53"/>
    <mergeCell ref="Y129:AG129"/>
    <mergeCell ref="AJ129:AR129"/>
    <mergeCell ref="C120:U126"/>
    <mergeCell ref="M118:U118"/>
    <mergeCell ref="C117:K117"/>
    <mergeCell ref="C107:K107"/>
    <mergeCell ref="C91:K94"/>
    <mergeCell ref="C87:K90"/>
    <mergeCell ref="C95:K101"/>
    <mergeCell ref="E82:T82"/>
    <mergeCell ref="M106:U106"/>
    <mergeCell ref="M107:U107"/>
    <mergeCell ref="C85:K86"/>
    <mergeCell ref="C108:U108"/>
    <mergeCell ref="C109:U111"/>
    <mergeCell ref="F83:G83"/>
    <mergeCell ref="M85:U86"/>
    <mergeCell ref="C103:K105"/>
  </mergeCells>
  <phoneticPr fontId="19" type="noConversion"/>
  <conditionalFormatting sqref="C8:C9">
    <cfRule type="containsText" dxfId="24" priority="67" operator="containsText" text="x">
      <formula>NOT(ISERROR(SEARCH("x",C8)))</formula>
    </cfRule>
  </conditionalFormatting>
  <conditionalFormatting sqref="F7:L7 N7:U7 M112">
    <cfRule type="containsText" dxfId="23" priority="68" operator="containsText" text="x">
      <formula>NOT(ISERROR(SEARCH("x",F7)))</formula>
    </cfRule>
  </conditionalFormatting>
  <conditionalFormatting sqref="G29 N29:N34 F30:F31 H30:H31 G32 K33 I34">
    <cfRule type="notContainsBlanks" dxfId="22" priority="36">
      <formula>LEN(TRIM(F29))&gt;0</formula>
    </cfRule>
  </conditionalFormatting>
  <conditionalFormatting sqref="G40 F41:F42 H41:H42 P41:P42 G43 I45">
    <cfRule type="notContainsBlanks" dxfId="21" priority="15">
      <formula>LEN(TRIM(F40))&gt;0</formula>
    </cfRule>
  </conditionalFormatting>
  <conditionalFormatting sqref="G51 N51:N56 F52:F53 H52:H53 P52:P53 G54 K55 I56">
    <cfRule type="notContainsBlanks" dxfId="20" priority="10">
      <formula>LEN(TRIM(F51))&gt;0</formula>
    </cfRule>
  </conditionalFormatting>
  <conditionalFormatting sqref="G62 N62:N67 F63:F64 H63:H64 P63:P64 G65 K66 I67">
    <cfRule type="notContainsBlanks" dxfId="19" priority="6">
      <formula>LEN(TRIM(F62))&gt;0</formula>
    </cfRule>
  </conditionalFormatting>
  <conditionalFormatting sqref="G13:L13 O13:T13 G15:I15 K15:T15 G17:T17 G19:P19 R19 T19 G21:T21">
    <cfRule type="notContainsBlanks" dxfId="18" priority="123">
      <formula>LEN(TRIM(G13))&gt;0</formula>
    </cfRule>
  </conditionalFormatting>
  <conditionalFormatting sqref="H49">
    <cfRule type="notContainsBlanks" dxfId="17" priority="9">
      <formula>LEN(TRIM(H49))&gt;0</formula>
    </cfRule>
  </conditionalFormatting>
  <conditionalFormatting sqref="H60">
    <cfRule type="notContainsBlanks" dxfId="16" priority="5">
      <formula>LEN(TRIM(H60))&gt;0</formula>
    </cfRule>
  </conditionalFormatting>
  <conditionalFormatting sqref="H27:L29">
    <cfRule type="notContainsBlanks" dxfId="15" priority="16">
      <formula>LEN(TRIM(H27))&gt;0</formula>
    </cfRule>
  </conditionalFormatting>
  <conditionalFormatting sqref="H38:L40">
    <cfRule type="notContainsBlanks" dxfId="14" priority="11">
      <formula>LEN(TRIM(H38))&gt;0</formula>
    </cfRule>
  </conditionalFormatting>
  <conditionalFormatting sqref="H50:L51">
    <cfRule type="notContainsBlanks" dxfId="13" priority="7">
      <formula>LEN(TRIM(H50))&gt;0</formula>
    </cfRule>
  </conditionalFormatting>
  <conditionalFormatting sqref="H61:L62">
    <cfRule type="notContainsBlanks" dxfId="12" priority="3">
      <formula>LEN(TRIM(H61))&gt;0</formula>
    </cfRule>
  </conditionalFormatting>
  <conditionalFormatting sqref="J74">
    <cfRule type="notContainsBlanks" dxfId="11" priority="43">
      <formula>LEN(TRIM(J74))&gt;0</formula>
    </cfRule>
  </conditionalFormatting>
  <conditionalFormatting sqref="J9:K9">
    <cfRule type="notContainsBlanks" dxfId="10" priority="40">
      <formula>LEN(TRIM(J9))&gt;0</formula>
    </cfRule>
  </conditionalFormatting>
  <conditionalFormatting sqref="K44">
    <cfRule type="notContainsBlanks" dxfId="9" priority="2">
      <formula>LEN(TRIM(K44))&gt;0</formula>
    </cfRule>
  </conditionalFormatting>
  <conditionalFormatting sqref="M88">
    <cfRule type="containsText" dxfId="8" priority="39" operator="containsText" text="x">
      <formula>NOT(ISERROR(SEARCH("x",M88)))</formula>
    </cfRule>
  </conditionalFormatting>
  <conditionalFormatting sqref="N40:N45">
    <cfRule type="notContainsBlanks" dxfId="7" priority="1">
      <formula>LEN(TRIM(N40))&gt;0</formula>
    </cfRule>
  </conditionalFormatting>
  <conditionalFormatting sqref="P29:P31">
    <cfRule type="notContainsBlanks" dxfId="6" priority="23">
      <formula>LEN(TRIM(P29))&gt;0</formula>
    </cfRule>
  </conditionalFormatting>
  <conditionalFormatting sqref="P49 P50:T50">
    <cfRule type="notContainsBlanks" dxfId="5" priority="8">
      <formula>LEN(TRIM(P49))&gt;0</formula>
    </cfRule>
  </conditionalFormatting>
  <conditionalFormatting sqref="P60 P61:T61">
    <cfRule type="notContainsBlanks" dxfId="4" priority="4">
      <formula>LEN(TRIM(P60))&gt;0</formula>
    </cfRule>
  </conditionalFormatting>
  <conditionalFormatting sqref="P27:T28">
    <cfRule type="notContainsBlanks" dxfId="3" priority="17">
      <formula>LEN(TRIM(P27))&gt;0</formula>
    </cfRule>
  </conditionalFormatting>
  <conditionalFormatting sqref="P38:T39">
    <cfRule type="notContainsBlanks" dxfId="2" priority="12">
      <formula>LEN(TRIM(P38))&gt;0</formula>
    </cfRule>
  </conditionalFormatting>
  <conditionalFormatting sqref="R74:R75">
    <cfRule type="notContainsBlanks" dxfId="1" priority="44">
      <formula>LEN(TRIM(R74))&gt;0</formula>
    </cfRule>
  </conditionalFormatting>
  <dataValidations count="1">
    <dataValidation type="list" allowBlank="1" showInputMessage="1" showErrorMessage="1" sqref="P29" xr:uid="{0E4BD099-68E3-4B0C-AE60-24ABE8F1C0E9}">
      <formula1>$Q$138:$Q$165</formula1>
    </dataValidation>
  </dataValidations>
  <printOptions horizontalCentered="1" verticalCentered="1"/>
  <pageMargins left="0.11811023622047245" right="0.11811023622047245" top="0.19685039370078741" bottom="0.19685039370078741" header="0.31496062992125984" footer="0.51181102362204722"/>
  <pageSetup paperSize="9" scale="60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B762-B699-4B52-8C26-A609FA1E98C8}">
  <dimension ref="A1"/>
  <sheetViews>
    <sheetView topLeftCell="A16" workbookViewId="0">
      <selection activeCell="C26" sqref="C26"/>
    </sheetView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EAEC-DCE5-4800-BF46-6A453A809FBA}">
  <dimension ref="B2:J5"/>
  <sheetViews>
    <sheetView workbookViewId="0">
      <selection activeCell="B5" sqref="B5"/>
    </sheetView>
  </sheetViews>
  <sheetFormatPr defaultRowHeight="13.2" x14ac:dyDescent="0.25"/>
  <sheetData>
    <row r="2" spans="2:10" ht="13.2" customHeight="1" x14ac:dyDescent="0.25">
      <c r="B2" s="72" t="s">
        <v>30</v>
      </c>
      <c r="C2" s="71"/>
      <c r="D2" s="71"/>
      <c r="E2" s="71"/>
      <c r="F2" s="71"/>
      <c r="G2" s="71"/>
      <c r="H2" s="71"/>
      <c r="I2" s="71"/>
      <c r="J2" s="71"/>
    </row>
    <row r="3" spans="2:10" x14ac:dyDescent="0.25">
      <c r="B3" s="71" t="str">
        <f>+MAD!L7</f>
        <v>42174Q</v>
      </c>
      <c r="C3" s="71"/>
      <c r="D3" s="71"/>
      <c r="E3" s="71"/>
      <c r="F3" s="71"/>
      <c r="G3" s="71"/>
      <c r="H3" s="71"/>
      <c r="I3" s="71"/>
      <c r="J3" s="71"/>
    </row>
    <row r="5" spans="2:10" x14ac:dyDescent="0.25">
      <c r="B5" t="str">
        <f>+CONCATENATE(B2,Foglio2!B3)</f>
        <v>Dichiaro di essere a conoscenza che la Contraente ha sottoscritto per conto dei propri clienti con Europ  Assistance Italia S.p.A. la Convenzione n°42174Q</v>
      </c>
    </row>
  </sheetData>
  <conditionalFormatting sqref="B2:J3">
    <cfRule type="containsText" dxfId="0" priority="1" operator="containsText" text="x">
      <formula>NOT(ISERROR(SEARCH("x",B2)))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78E8E1EC816745B376B908FD89DDD6" ma:contentTypeVersion="14" ma:contentTypeDescription="Creare un nuovo documento." ma:contentTypeScope="" ma:versionID="9296a6225e279da6bdfc3ec688e0c2ba">
  <xsd:schema xmlns:xsd="http://www.w3.org/2001/XMLSchema" xmlns:xs="http://www.w3.org/2001/XMLSchema" xmlns:p="http://schemas.microsoft.com/office/2006/metadata/properties" xmlns:ns2="d33dbecd-0fe5-429a-9ae2-d5d4c384da54" xmlns:ns3="cf632565-64c5-445d-95b7-f25a0f919d42" targetNamespace="http://schemas.microsoft.com/office/2006/metadata/properties" ma:root="true" ma:fieldsID="515027d6e6a7289fcc07f5ab5a4b97ad" ns2:_="" ns3:_="">
    <xsd:import namespace="d33dbecd-0fe5-429a-9ae2-d5d4c384da54"/>
    <xsd:import namespace="cf632565-64c5-445d-95b7-f25a0f919d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dbecd-0fe5-429a-9ae2-d5d4c384da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Tag immagine" ma:readOnly="false" ma:fieldId="{5cf76f15-5ced-4ddc-b409-7134ff3c332f}" ma:taxonomyMulti="true" ma:sspId="19c8c6dc-8615-4479-9e6f-bf4dadec3b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632565-64c5-445d-95b7-f25a0f919d4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9d51495-cb87-4611-8d3b-f1079ba27ba7}" ma:internalName="TaxCatchAll" ma:showField="CatchAllData" ma:web="cf632565-64c5-445d-95b7-f25a0f919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TaxCatchAll xmlns="cf632565-64c5-445d-95b7-f25a0f919d42" xsi:nil="true"/>
    <lcf76f155ced4ddcb4097134ff3c332f xmlns="d33dbecd-0fe5-429a-9ae2-d5d4c384da54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958EFF-051E-41A7-9BF3-1438A17402B7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47DB0ECA-9160-4D89-93F1-8C47F5B1E066}"/>
</file>

<file path=customXml/itemProps3.xml><?xml version="1.0" encoding="utf-8"?>
<ds:datastoreItem xmlns:ds="http://schemas.openxmlformats.org/officeDocument/2006/customXml" ds:itemID="{4BD3E602-41F9-4F0E-9DC9-55CF01376BDA}">
  <ds:schemaRefs>
    <ds:schemaRef ds:uri="http://purl.org/dc/terms/"/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4e1fd6a1-47f8-4297-b599-38c4a81680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cf632565-64c5-445d-95b7-f25a0f919d42"/>
  </ds:schemaRefs>
</ds:datastoreItem>
</file>

<file path=customXml/itemProps4.xml><?xml version="1.0" encoding="utf-8"?>
<ds:datastoreItem xmlns:ds="http://schemas.openxmlformats.org/officeDocument/2006/customXml" ds:itemID="{F9C0D3E0-3B1B-4611-9ACC-DAB4A52620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MAD</vt:lpstr>
      <vt:lpstr>foglio calcolo</vt:lpstr>
      <vt:lpstr>Foglio2</vt:lpstr>
      <vt:lpstr>MAD!Area_stampa</vt:lpstr>
    </vt:vector>
  </TitlesOfParts>
  <Manager/>
  <Company>Europ Assistance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u372031</dc:creator>
  <cp:keywords/>
  <dc:description/>
  <cp:lastModifiedBy>Piffaretti, Rosella</cp:lastModifiedBy>
  <cp:revision/>
  <cp:lastPrinted>2025-01-16T11:59:26Z</cp:lastPrinted>
  <dcterms:created xsi:type="dcterms:W3CDTF">2011-12-06T11:38:48Z</dcterms:created>
  <dcterms:modified xsi:type="dcterms:W3CDTF">2025-04-03T13:05:59Z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ContentTypeId">
    <vt:lpwstr>0x0101004978E8E1EC816745B376B908FD89DDD6</vt:lpwstr>
  </property>
  <property fmtid="{D5CDD505-2E9C-101B-9397-08002B2CF9AE}" pid="4" name="MSIP_Label_11189a6e-f2b3-4792-bc52-9ab029d02b83_Enabled">
    <vt:lpwstr>true</vt:lpwstr>
  </property>
  <property fmtid="{D5CDD505-2E9C-101B-9397-08002B2CF9AE}" pid="5" name="MSIP_Label_11189a6e-f2b3-4792-bc52-9ab029d02b83_SetDate">
    <vt:lpwstr>2021-09-06T10:28:38Z</vt:lpwstr>
  </property>
  <property fmtid="{D5CDD505-2E9C-101B-9397-08002B2CF9AE}" pid="6" name="MSIP_Label_11189a6e-f2b3-4792-bc52-9ab029d02b83_Method">
    <vt:lpwstr>Standard</vt:lpwstr>
  </property>
  <property fmtid="{D5CDD505-2E9C-101B-9397-08002B2CF9AE}" pid="7" name="MSIP_Label_11189a6e-f2b3-4792-bc52-9ab029d02b83_Name">
    <vt:lpwstr>Not protected</vt:lpwstr>
  </property>
  <property fmtid="{D5CDD505-2E9C-101B-9397-08002B2CF9AE}" pid="8" name="MSIP_Label_11189a6e-f2b3-4792-bc52-9ab029d02b83_SiteId">
    <vt:lpwstr>9f9d6315-bfeb-44e0-a998-39eae439fbc8</vt:lpwstr>
  </property>
  <property fmtid="{D5CDD505-2E9C-101B-9397-08002B2CF9AE}" pid="9" name="MSIP_Label_11189a6e-f2b3-4792-bc52-9ab029d02b83_ActionId">
    <vt:lpwstr>d3834869-7f0f-4271-bb4f-303bff2fd2fe</vt:lpwstr>
  </property>
  <property fmtid="{D5CDD505-2E9C-101B-9397-08002B2CF9AE}" pid="10" name="MSIP_Label_11189a6e-f2b3-4792-bc52-9ab029d02b83_ContentBits">
    <vt:lpwstr>0</vt:lpwstr>
  </property>
  <property fmtid="{D5CDD505-2E9C-101B-9397-08002B2CF9AE}" pid="11" name="Order">
    <vt:r8>8682100</vt:r8>
  </property>
  <property fmtid="{D5CDD505-2E9C-101B-9397-08002B2CF9AE}" pid="12" name="_ExtendedDescription">
    <vt:lpwstr/>
  </property>
  <property fmtid="{D5CDD505-2E9C-101B-9397-08002B2CF9AE}" pid="13" name="MediaServiceImageTags">
    <vt:lpwstr/>
  </property>
</Properties>
</file>